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Subventions\"/>
    </mc:Choice>
  </mc:AlternateContent>
  <bookViews>
    <workbookView xWindow="0" yWindow="0" windowWidth="28800" windowHeight="11840"/>
  </bookViews>
  <sheets>
    <sheet name="A lire avant" sheetId="3" r:id="rId1"/>
    <sheet name="Subv. except - Stages&amp;Champion." sheetId="1" r:id="rId2"/>
    <sheet name="Subv. formation" sheetId="6" state="hidden" r:id="rId3"/>
    <sheet name="Paramètres" sheetId="2" state="hidden" r:id="rId4"/>
  </sheets>
  <definedNames>
    <definedName name="_xlnm._FilterDatabase" localSheetId="1" hidden="1">'Subv. except - Stages&amp;Champion.'!$A$11:$J$11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1" l="1"/>
  <c r="F36" i="1" l="1"/>
  <c r="F35" i="1"/>
  <c r="F16" i="1"/>
  <c r="G20" i="1" l="1"/>
  <c r="H20" i="1" s="1"/>
  <c r="G19" i="1"/>
  <c r="H19" i="1" s="1"/>
  <c r="G18" i="1"/>
  <c r="G16" i="1"/>
  <c r="H16" i="1" s="1"/>
  <c r="G15" i="1"/>
  <c r="H15" i="1" s="1"/>
  <c r="G14" i="1"/>
  <c r="F32" i="1"/>
  <c r="F27" i="1"/>
  <c r="F25" i="1"/>
  <c r="D34" i="1"/>
  <c r="D30" i="1"/>
  <c r="E18" i="1"/>
  <c r="F18" i="1" s="1"/>
  <c r="H18" i="1" s="1"/>
  <c r="D14" i="1"/>
  <c r="E14" i="1" s="1"/>
  <c r="F14" i="1" s="1"/>
  <c r="F31" i="1"/>
  <c r="F28" i="1"/>
  <c r="F26" i="1"/>
  <c r="H14" i="1" l="1"/>
  <c r="F12" i="1"/>
  <c r="E12" i="1"/>
  <c r="G27" i="1"/>
  <c r="G26" i="1"/>
  <c r="G25" i="1"/>
  <c r="B4" i="6" l="1"/>
  <c r="B5" i="6"/>
  <c r="G28" i="1"/>
  <c r="E14" i="6" l="1"/>
  <c r="D15" i="6"/>
  <c r="D14" i="6"/>
  <c r="D13" i="6" s="1"/>
  <c r="D17" i="6" s="1"/>
  <c r="D5" i="6"/>
  <c r="D4" i="6"/>
  <c r="E5" i="6"/>
  <c r="E4" i="6"/>
  <c r="E8" i="6"/>
  <c r="E9" i="6"/>
  <c r="D9" i="6"/>
  <c r="F9" i="6" s="1"/>
  <c r="D8" i="6"/>
  <c r="G7" i="6"/>
  <c r="C7" i="6"/>
  <c r="E15" i="6"/>
  <c r="C13" i="6"/>
  <c r="G3" i="6"/>
  <c r="G11" i="6" s="1"/>
  <c r="C3" i="6"/>
  <c r="F15" i="6" l="1"/>
  <c r="F14" i="6"/>
  <c r="F13" i="6" s="1"/>
  <c r="F17" i="6" s="1"/>
  <c r="D7" i="6"/>
  <c r="F8" i="6"/>
  <c r="F7" i="6" s="1"/>
  <c r="F5" i="6"/>
  <c r="F4" i="6"/>
  <c r="D3" i="6"/>
  <c r="G32" i="1"/>
  <c r="G31" i="1"/>
  <c r="D11" i="6" l="1"/>
  <c r="G13" i="6"/>
  <c r="G17" i="6" s="1"/>
  <c r="F3" i="6"/>
  <c r="F11" i="6" s="1"/>
  <c r="I30" i="1" l="1"/>
  <c r="I24" i="1"/>
  <c r="H26" i="1" l="1"/>
  <c r="H28" i="1"/>
  <c r="I12" i="1" l="1"/>
  <c r="H27" i="1" l="1"/>
  <c r="F34" i="1" l="1"/>
  <c r="G36" i="1"/>
  <c r="H36" i="1" s="1"/>
  <c r="I36" i="1" s="1"/>
  <c r="G35" i="1"/>
  <c r="H35" i="1" l="1"/>
  <c r="H34" i="1" s="1"/>
  <c r="I35" i="1" l="1"/>
  <c r="I34" i="1" l="1"/>
  <c r="I38" i="1" s="1"/>
  <c r="H31" i="1" l="1"/>
  <c r="H32" i="1"/>
  <c r="H25" i="1"/>
  <c r="F30" i="1" l="1"/>
  <c r="H30" i="1"/>
  <c r="F24" i="1"/>
  <c r="H24" i="1"/>
  <c r="F38" i="1" l="1"/>
  <c r="H12" i="1"/>
  <c r="H38" i="1" s="1"/>
  <c r="H39" i="1" l="1"/>
  <c r="I39" i="1"/>
</calcChain>
</file>

<file path=xl/comments1.xml><?xml version="1.0" encoding="utf-8"?>
<comments xmlns="http://schemas.openxmlformats.org/spreadsheetml/2006/main">
  <authors>
    <author>Guyot, Francois</author>
  </authors>
  <commentList>
    <comment ref="A10" authorId="0" shapeId="0">
      <text>
        <r>
          <rPr>
            <b/>
            <sz val="12"/>
            <color indexed="81"/>
            <rFont val="Tahoma"/>
            <family val="2"/>
          </rPr>
          <t>Guyot, Francois:</t>
        </r>
        <r>
          <rPr>
            <sz val="12"/>
            <color indexed="81"/>
            <rFont val="Tahoma"/>
            <family val="2"/>
          </rPr>
          <t xml:space="preserve">
Seules les cellules blanches sont modifiables.</t>
        </r>
      </text>
    </comment>
    <comment ref="F10" authorId="0" shapeId="0">
      <text>
        <r>
          <rPr>
            <b/>
            <sz val="12"/>
            <color indexed="81"/>
            <rFont val="Tahoma"/>
            <family val="2"/>
          </rPr>
          <t>Guyot, Francois:</t>
        </r>
        <r>
          <rPr>
            <sz val="12"/>
            <color indexed="81"/>
            <rFont val="Tahoma"/>
            <family val="2"/>
          </rPr>
          <t xml:space="preserve">
Cette colonne permet au(x) demandeur(s) d'estimer le coût de l'évènement.</t>
        </r>
      </text>
    </comment>
    <comment ref="G14" authorId="0" shapeId="0">
      <text>
        <r>
          <rPr>
            <b/>
            <sz val="12"/>
            <color indexed="81"/>
            <rFont val="Tahoma"/>
            <family val="2"/>
          </rPr>
          <t>Guyot, Francois:</t>
        </r>
        <r>
          <rPr>
            <sz val="12"/>
            <color indexed="81"/>
            <rFont val="Tahoma"/>
            <family val="2"/>
          </rPr>
          <t xml:space="preserve">
Stage commun</t>
        </r>
      </text>
    </comment>
    <comment ref="G15" authorId="0" shapeId="0">
      <text>
        <r>
          <rPr>
            <b/>
            <sz val="12"/>
            <color indexed="81"/>
            <rFont val="Tahoma"/>
            <family val="2"/>
          </rPr>
          <t>Guyot, Francois:</t>
        </r>
        <r>
          <rPr>
            <sz val="12"/>
            <color indexed="81"/>
            <rFont val="Tahoma"/>
            <family val="2"/>
          </rPr>
          <t xml:space="preserve">
Stage commun</t>
        </r>
      </text>
    </comment>
    <comment ref="G16" authorId="0" shapeId="0">
      <text>
        <r>
          <rPr>
            <b/>
            <sz val="12"/>
            <color indexed="81"/>
            <rFont val="Tahoma"/>
            <family val="2"/>
          </rPr>
          <t>Guyot, Francois:</t>
        </r>
        <r>
          <rPr>
            <sz val="12"/>
            <color indexed="81"/>
            <rFont val="Tahoma"/>
            <family val="2"/>
          </rPr>
          <t xml:space="preserve">
Stage commun</t>
        </r>
      </text>
    </comment>
    <comment ref="G18" authorId="0" shapeId="0">
      <text>
        <r>
          <rPr>
            <b/>
            <sz val="12"/>
            <color indexed="81"/>
            <rFont val="Tahoma"/>
            <family val="2"/>
          </rPr>
          <t>Guyot, Francois:</t>
        </r>
        <r>
          <rPr>
            <sz val="12"/>
            <color indexed="81"/>
            <rFont val="Tahoma"/>
            <family val="2"/>
          </rPr>
          <t xml:space="preserve">
Stage commun</t>
        </r>
      </text>
    </comment>
    <comment ref="G19" authorId="0" shapeId="0">
      <text>
        <r>
          <rPr>
            <b/>
            <sz val="12"/>
            <color indexed="81"/>
            <rFont val="Tahoma"/>
            <family val="2"/>
          </rPr>
          <t>Guyot, Francois:</t>
        </r>
        <r>
          <rPr>
            <sz val="12"/>
            <color indexed="81"/>
            <rFont val="Tahoma"/>
            <family val="2"/>
          </rPr>
          <t xml:space="preserve">
Stage commun</t>
        </r>
      </text>
    </comment>
    <comment ref="G20" authorId="0" shapeId="0">
      <text>
        <r>
          <rPr>
            <b/>
            <sz val="12"/>
            <color indexed="81"/>
            <rFont val="Tahoma"/>
            <family val="2"/>
          </rPr>
          <t>Guyot, Francois:</t>
        </r>
        <r>
          <rPr>
            <sz val="12"/>
            <color indexed="81"/>
            <rFont val="Tahoma"/>
            <family val="2"/>
          </rPr>
          <t xml:space="preserve">
Stage commun</t>
        </r>
      </text>
    </comment>
    <comment ref="A22" authorId="0" shapeId="0">
      <text>
        <r>
          <rPr>
            <b/>
            <sz val="12"/>
            <color indexed="81"/>
            <rFont val="Tahoma"/>
            <family val="2"/>
          </rPr>
          <t>Guyot, Francois:</t>
        </r>
        <r>
          <rPr>
            <sz val="12"/>
            <color indexed="81"/>
            <rFont val="Tahoma"/>
            <family val="2"/>
          </rPr>
          <t xml:space="preserve">
Seules les cellules blanches sont modifiables.</t>
        </r>
      </text>
    </comment>
    <comment ref="F22" authorId="0" shapeId="0">
      <text>
        <r>
          <rPr>
            <b/>
            <sz val="12"/>
            <color indexed="81"/>
            <rFont val="Tahoma"/>
            <family val="2"/>
          </rPr>
          <t>Guyot, Francois:</t>
        </r>
        <r>
          <rPr>
            <sz val="12"/>
            <color indexed="81"/>
            <rFont val="Tahoma"/>
            <family val="2"/>
          </rPr>
          <t xml:space="preserve">
Cette colonne permet au(x) demandeur(s) d'estimer le coût de l'évènement.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Selon Claude BOURASSEAU, les frais d'inscription ne sont plus subventionnés:
- Cela n'apparait ni dans les statuts ni dans le  RI du LAC;
- Les critères d’allocation budgétaire doivent être mis dans un guide qui aujourd’hui n’est pas sorti. que nous envoie Claude et actualiser le RI CPAH.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Selon Claude BOURASSEAU, les frais d'inscription ne sont plus subventionnés:
- Cela n'apparait ni dans les statuts ni dans le  RI du LAC;
- Les critères d’allocation budgétaire doivent être mis dans un guide qui aujourd’hui n’est pas sorti. que nous envoie Claude et actualiser le RI CPAH.</t>
        </r>
      </text>
    </comment>
    <comment ref="G26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Selon Claude BOURASSEAU, les frais d'inscription ne sont plus subventionnés:
- Cela n'apparait ni dans les statuts ni dans le  RI du LAC;
- Les critères d’allocation budgétaire doivent être mis dans un guide qui aujourd’hui n’est pas sorti. que nous envoie Claude et actualiser le RI CPAH.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Selon Claude BOURASSEAU, les frais d'inscription ne sont plus subventionnés:
- Cela n'apparait ni dans les statuts ni dans le  RI du LAC;
- Les critères d’allocation budgétaire doivent être mis dans un guide qui aujourd’hui n’est pas sorti. que nous envoie Claude et actualiser le RI CPAH.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Hébergement en hangar non subventionné compte tenu des housses d'extérieur?</t>
        </r>
      </text>
    </comment>
    <comment ref="G28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Hébergement en hangar non subventionné compte tenu de la disponibiilté des housses d'extérieur pour Arcus et JS1.</t>
        </r>
      </text>
    </comment>
    <comment ref="G31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- Les mises en l’air seront subventionnées par la subvention de fonctionnement:
  + Pour le planeurs du CPAH et conventionés avec le CPAH: somme en € versées sur le comptepilote.
  + Pour les autres planeurs: sous forme de crédits d'heures de vols sur les planeurs du CPAH ou conventionés avec le CPAH.</t>
        </r>
      </text>
    </comment>
    <comment ref="C32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100° d'heure.</t>
        </r>
      </text>
    </comment>
    <comment ref="E32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100° d'heure.</t>
        </r>
      </text>
    </comment>
    <comment ref="G32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- Les dépannages air ne sont pas subventionnées.</t>
        </r>
      </text>
    </comment>
  </commentList>
</comments>
</file>

<file path=xl/comments2.xml><?xml version="1.0" encoding="utf-8"?>
<comments xmlns="http://schemas.openxmlformats.org/spreadsheetml/2006/main">
  <authors>
    <author>Guyot, Francois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Forfait treuillé (€)</t>
        </r>
      </text>
    </comment>
    <comment ref="E4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- Les mises en l’air seront subventionnées par la subvention de fonctionnement.</t>
        </r>
      </text>
    </comment>
    <comment ref="B5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10 mn.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€/100° d'heure.</t>
        </r>
      </text>
    </comment>
    <comment ref="E5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- Les dépannages air seront subventionnées par la subvention de fonctionnement.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Pourquoi?: 1000€ / 30 HdV</t>
        </r>
      </text>
    </comment>
    <comment ref="E8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- Les mises en l’air seront subventionnées par la subvention de fonctionnement.</t>
        </r>
      </text>
    </comment>
    <comment ref="B9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100° d'heure.</t>
        </r>
      </text>
    </comment>
    <comment ref="E9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- Les dépannages air seront subventionnées par la subvention de fonctionnement.</t>
        </r>
      </text>
    </comment>
    <comment ref="C14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890 € sans le code, si le dernier permis obtenu date de moins de 5 ans.
990 € avec le code, si le dernier permis obtenu date de plus de 5 ans.</t>
        </r>
      </text>
    </comment>
  </commentList>
</comments>
</file>

<file path=xl/comments3.xml><?xml version="1.0" encoding="utf-8"?>
<comments xmlns="http://schemas.openxmlformats.org/spreadsheetml/2006/main">
  <authors>
    <author>Guyot, Francois</author>
  </authors>
  <commentList>
    <comment ref="A15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Tarif 2021.</t>
        </r>
      </text>
    </comment>
    <comment ref="B15" authorId="0" shapeId="0">
      <text>
        <r>
          <rPr>
            <b/>
            <sz val="9"/>
            <color indexed="81"/>
            <rFont val="Tahoma"/>
            <family val="2"/>
          </rPr>
          <t>Guyot, Francois:</t>
        </r>
        <r>
          <rPr>
            <sz val="9"/>
            <color indexed="81"/>
            <rFont val="Tahoma"/>
            <family val="2"/>
          </rPr>
          <t xml:space="preserve">
Tarif 2021.</t>
        </r>
      </text>
    </comment>
  </commentList>
</comments>
</file>

<file path=xl/sharedStrings.xml><?xml version="1.0" encoding="utf-8"?>
<sst xmlns="http://schemas.openxmlformats.org/spreadsheetml/2006/main" count="104" uniqueCount="70">
  <si>
    <t>Désignation</t>
  </si>
  <si>
    <t>Remarque</t>
  </si>
  <si>
    <t>Valeur Unitaire</t>
  </si>
  <si>
    <t>Carburant</t>
  </si>
  <si>
    <t>Dépannage air</t>
  </si>
  <si>
    <t>Total général :</t>
  </si>
  <si>
    <t>Inscriptions</t>
  </si>
  <si>
    <t>Mises en l'air</t>
  </si>
  <si>
    <t>%</t>
  </si>
  <si>
    <t>Subvention demandée</t>
  </si>
  <si>
    <t>Montant subvention stages commuins et championnats</t>
  </si>
  <si>
    <t>Frais d'inscription des planeurs</t>
  </si>
  <si>
    <t>Hébergement pilotes</t>
  </si>
  <si>
    <t>Restauration</t>
  </si>
  <si>
    <t>Non subventionnable</t>
  </si>
  <si>
    <t>Hébergement des pilotes et restauration</t>
  </si>
  <si>
    <t>Ce modèle  a été établi par le CA du CPAH.</t>
  </si>
  <si>
    <t>Il doit être utilisé pour toute demande de subvention.</t>
  </si>
  <si>
    <t>Chapitre "3. Principe de répartition de la subvention exceptionnelle"</t>
  </si>
  <si>
    <t>Chapitre" 4. Principe de répartition de la subvention de transport"</t>
  </si>
  <si>
    <t>Il reflète le règlement intérieur du CPAH, et notamment:</t>
  </si>
  <si>
    <t>Montant (€)</t>
  </si>
  <si>
    <t>Subvention accordée</t>
  </si>
  <si>
    <t>Péage (en €)</t>
  </si>
  <si>
    <t>Insérer une copie d'écran Mappy (en remplacement de l'exemple ci-dessous):</t>
  </si>
  <si>
    <t>Quantité</t>
  </si>
  <si>
    <t>Frais d'inscription des pilotes (cotisation annuelle)</t>
  </si>
  <si>
    <t>Frais d'inscription des pilotes (cotisation journalière)</t>
  </si>
  <si>
    <t>Mise en l'air (forfait treuillée)</t>
  </si>
  <si>
    <t>Prix du carburant (€/l)</t>
  </si>
  <si>
    <t>Coût</t>
  </si>
  <si>
    <t>Consommation (l/100km)</t>
  </si>
  <si>
    <t>Permis BE (pour transport Arcus avec Alaskan du LAC)</t>
  </si>
  <si>
    <t>Remorqué</t>
  </si>
  <si>
    <t>Heures de vol (formation ab-initio)</t>
  </si>
  <si>
    <r>
      <t xml:space="preserve">50% du montant de l'activité formation d'un élève ab-initio comprenant:
</t>
    </r>
    <r>
      <rPr>
        <sz val="11"/>
        <color rgb="FFFF0000"/>
        <rFont val="Calibri"/>
        <family val="2"/>
        <scheme val="minor"/>
      </rPr>
      <t>- 30 hdv / an = 1000€</t>
    </r>
  </si>
  <si>
    <t>Autres formations</t>
  </si>
  <si>
    <t>Total formation ab-initio :</t>
  </si>
  <si>
    <t>Total autres formations :</t>
  </si>
  <si>
    <t>50% du montant de l'activité formation d'un élève ab-initio (Saint-Rémy de Provence) comprenant:
- 80 mises en l’air / an (forfait treuillée)</t>
  </si>
  <si>
    <r>
      <t xml:space="preserve">50% du montant de l'activité formation d'un élève ab-initio (Vinon-sur-Verdon) comprenant:
</t>
    </r>
    <r>
      <rPr>
        <sz val="11"/>
        <color rgb="FFFF0000"/>
        <rFont val="Calibri"/>
        <family val="2"/>
        <scheme val="minor"/>
      </rPr>
      <t>- 80 mises en l’air / an (rémorqué 10mn)</t>
    </r>
  </si>
  <si>
    <t>Indemnité kilométrique (€/km) exclusif de la subvention carburant</t>
  </si>
  <si>
    <t>Frais d'inscription de parking (hébergement en hangar)</t>
  </si>
  <si>
    <r>
      <rPr>
        <b/>
        <u/>
        <sz val="11"/>
        <color theme="1"/>
        <rFont val="Calibri"/>
        <family val="2"/>
        <scheme val="minor"/>
      </rPr>
      <t>NB</t>
    </r>
    <r>
      <rPr>
        <sz val="11"/>
        <color theme="1"/>
        <rFont val="Calibri"/>
        <family val="2"/>
        <scheme val="minor"/>
      </rPr>
      <t xml:space="preserve">: Seules les cellules sur fonds blancs sont modifiables. </t>
    </r>
  </si>
  <si>
    <t>Consommation (l/100 km)</t>
  </si>
  <si>
    <t>Véhicule du CPAH (actuellement Alaskan)</t>
  </si>
  <si>
    <t>Location (CSE/LAC)</t>
  </si>
  <si>
    <t>Carburant total (litres)</t>
  </si>
  <si>
    <t>Véhicule autre (personnel ou location)</t>
  </si>
  <si>
    <t>Demande de subvention de transport (de planeur(s) du CPAH)</t>
  </si>
  <si>
    <t>Total</t>
  </si>
  <si>
    <r>
      <t xml:space="preserve">Trajet: Départ </t>
    </r>
    <r>
      <rPr>
        <sz val="11"/>
        <color rgb="FFFF0000"/>
        <rFont val="Calibri"/>
        <family val="2"/>
        <scheme val="minor"/>
      </rPr>
      <t>TBC (AH?)</t>
    </r>
    <r>
      <rPr>
        <sz val="11"/>
        <color theme="1"/>
        <rFont val="Calibri"/>
        <family val="2"/>
        <scheme val="minor"/>
      </rPr>
      <t xml:space="preserve"> -&gt; Arrivée:  </t>
    </r>
    <r>
      <rPr>
        <sz val="11"/>
        <color rgb="FFFF0000"/>
        <rFont val="Calibri"/>
        <family val="2"/>
        <scheme val="minor"/>
      </rPr>
      <t>(voir copie d'écran Mappy ci-dessous)</t>
    </r>
  </si>
  <si>
    <r>
      <t xml:space="preserve">Trajet: Départ </t>
    </r>
    <r>
      <rPr>
        <sz val="11"/>
        <color rgb="FFFF0000"/>
        <rFont val="Calibri"/>
        <family val="2"/>
        <scheme val="minor"/>
      </rPr>
      <t>TBC</t>
    </r>
    <r>
      <rPr>
        <sz val="11"/>
        <color theme="1"/>
        <rFont val="Calibri"/>
        <family val="2"/>
        <scheme val="minor"/>
      </rPr>
      <t xml:space="preserve"> -&gt; Arrivée:  </t>
    </r>
    <r>
      <rPr>
        <sz val="11"/>
        <color rgb="FFFF0000"/>
        <rFont val="Calibri"/>
        <family val="2"/>
        <scheme val="minor"/>
      </rPr>
      <t>(voir copie d'écran Mappy ci-dessous)</t>
    </r>
  </si>
  <si>
    <t>Location (en €)</t>
  </si>
  <si>
    <t>Reste à charge</t>
  </si>
  <si>
    <t>Location (LAC/CSE): 1 (oui) ou 0 (Non)</t>
  </si>
  <si>
    <t>Distance totale A/R (km)</t>
  </si>
  <si>
    <t>Il permet de prévoir les coûts d'un évènement et les potentielles subventions.</t>
  </si>
  <si>
    <t>Intitulé de l'évènement:</t>
  </si>
  <si>
    <t>Lieu de l'évènement:</t>
  </si>
  <si>
    <t>Liste des participant(e)s</t>
  </si>
  <si>
    <t>Planeur(s) envisagé(s):</t>
  </si>
  <si>
    <t>Objectif(s) recherché(s):</t>
  </si>
  <si>
    <t>Dates de début et de fin:</t>
  </si>
  <si>
    <r>
      <t>Pensez à sélectionner l'option "</t>
    </r>
    <r>
      <rPr>
        <i/>
        <sz val="11"/>
        <color rgb="FFFF0000"/>
        <rFont val="Calibri"/>
        <family val="2"/>
        <scheme val="minor"/>
      </rPr>
      <t>Vehicle with caravan</t>
    </r>
    <r>
      <rPr>
        <sz val="11"/>
        <color rgb="FFFF0000"/>
        <rFont val="Calibri"/>
        <family val="2"/>
        <scheme val="minor"/>
      </rPr>
      <t>" pour la remorque:</t>
    </r>
  </si>
  <si>
    <t>Point focal:</t>
  </si>
  <si>
    <t>Il doit être soumis au CA du CPAH:</t>
  </si>
  <si>
    <t>Pour approbation avant de la transmettre au LAC pour accord;</t>
  </si>
  <si>
    <t>Pour établir la demande de budget de l'année suivante.</t>
  </si>
  <si>
    <t>Demande de subvention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</si>
</sst>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\ &quot;€&quot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FF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FFFF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 style="thin">
        <color indexed="64"/>
      </diagonal>
    </border>
    <border>
      <left style="medium">
        <color indexed="64"/>
      </left>
      <right/>
      <top/>
      <bottom/>
      <diagonal/>
    </border>
    <border diagonalUp="1"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 style="thin">
        <color indexed="64"/>
      </diagonal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 diagonalUp="1"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 diagonalUp="1"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 style="thin">
        <color indexed="64"/>
      </diagonal>
    </border>
    <border diagonalUp="1"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 style="thin">
        <color indexed="64"/>
      </diagonal>
    </border>
    <border diagonalUp="1"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 style="thin">
        <color indexed="64"/>
      </diagonal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 diagonalUp="1">
      <left style="thin">
        <color indexed="64"/>
      </left>
      <right style="thin">
        <color indexed="64"/>
      </right>
      <top style="medium">
        <color indexed="64"/>
      </top>
      <bottom/>
      <diagonal style="thin">
        <color indexed="64"/>
      </diagonal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 diagonalUp="1"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 style="thin">
        <color indexed="64"/>
      </diagonal>
    </border>
    <border diagonalUp="1"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 style="thin">
        <color indexed="64"/>
      </diagonal>
    </border>
    <border diagonalUp="1"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dotted">
        <color indexed="64"/>
      </bottom>
      <diagonal style="thin">
        <color indexed="64"/>
      </diagonal>
    </border>
  </borders>
  <cellStyleXfs count="1">
    <xf numFmtId="0" fontId="0" fillId="0" borderId="0"/>
  </cellStyleXfs>
  <cellXfs count="211">
    <xf numFmtId="0" fontId="0" fillId="0" borderId="0" xfId="0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4" fontId="1" fillId="2" borderId="2" xfId="0" applyNumberFormat="1" applyFont="1" applyFill="1" applyBorder="1" applyAlignment="1">
      <alignment vertical="center"/>
    </xf>
    <xf numFmtId="164" fontId="1" fillId="2" borderId="2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3" fontId="0" fillId="0" borderId="0" xfId="0" applyNumberFormat="1" applyAlignment="1">
      <alignment vertical="center"/>
    </xf>
    <xf numFmtId="9" fontId="0" fillId="0" borderId="0" xfId="0" applyNumberFormat="1"/>
    <xf numFmtId="9" fontId="0" fillId="0" borderId="0" xfId="0" applyNumberForma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right"/>
    </xf>
    <xf numFmtId="164" fontId="0" fillId="4" borderId="9" xfId="0" applyNumberFormat="1" applyFill="1" applyBorder="1" applyAlignment="1">
      <alignment vertical="center"/>
    </xf>
    <xf numFmtId="164" fontId="0" fillId="4" borderId="7" xfId="0" applyNumberFormat="1" applyFill="1" applyBorder="1" applyAlignment="1">
      <alignment vertical="center"/>
    </xf>
    <xf numFmtId="164" fontId="1" fillId="4" borderId="6" xfId="0" applyNumberFormat="1" applyFont="1" applyFill="1" applyBorder="1" applyAlignment="1">
      <alignment horizontal="right" vertical="center" wrapText="1"/>
    </xf>
    <xf numFmtId="0" fontId="2" fillId="0" borderId="15" xfId="0" applyFont="1" applyFill="1" applyBorder="1" applyAlignment="1">
      <alignment vertical="center"/>
    </xf>
    <xf numFmtId="3" fontId="2" fillId="0" borderId="3" xfId="0" applyNumberFormat="1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9" fontId="2" fillId="0" borderId="3" xfId="0" applyNumberFormat="1" applyFont="1" applyFill="1" applyBorder="1" applyAlignment="1">
      <alignment vertical="center"/>
    </xf>
    <xf numFmtId="164" fontId="2" fillId="0" borderId="16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9" fillId="0" borderId="0" xfId="0" applyFont="1"/>
    <xf numFmtId="0" fontId="1" fillId="6" borderId="4" xfId="0" applyFont="1" applyFill="1" applyBorder="1" applyAlignment="1">
      <alignment horizontal="center" vertical="center" wrapText="1"/>
    </xf>
    <xf numFmtId="4" fontId="1" fillId="6" borderId="4" xfId="0" applyNumberFormat="1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4" fontId="1" fillId="6" borderId="9" xfId="0" applyNumberFormat="1" applyFont="1" applyFill="1" applyBorder="1" applyAlignment="1">
      <alignment horizontal="center" vertical="center" wrapText="1"/>
    </xf>
    <xf numFmtId="0" fontId="10" fillId="8" borderId="0" xfId="0" applyFont="1" applyFill="1" applyAlignment="1">
      <alignment vertical="center"/>
    </xf>
    <xf numFmtId="4" fontId="0" fillId="8" borderId="0" xfId="0" applyNumberFormat="1" applyFill="1" applyAlignment="1">
      <alignment vertical="center"/>
    </xf>
    <xf numFmtId="0" fontId="5" fillId="0" borderId="0" xfId="0" applyFont="1" applyAlignment="1">
      <alignment vertical="center"/>
    </xf>
    <xf numFmtId="9" fontId="1" fillId="4" borderId="19" xfId="0" applyNumberFormat="1" applyFont="1" applyFill="1" applyBorder="1" applyAlignment="1">
      <alignment horizontal="right" vertical="center" wrapText="1"/>
    </xf>
    <xf numFmtId="164" fontId="4" fillId="5" borderId="6" xfId="0" applyNumberFormat="1" applyFont="1" applyFill="1" applyBorder="1" applyAlignment="1">
      <alignment vertical="center"/>
    </xf>
    <xf numFmtId="164" fontId="5" fillId="5" borderId="7" xfId="0" applyNumberFormat="1" applyFont="1" applyFill="1" applyBorder="1" applyAlignment="1">
      <alignment vertical="center"/>
    </xf>
    <xf numFmtId="164" fontId="5" fillId="5" borderId="5" xfId="0" applyNumberFormat="1" applyFont="1" applyFill="1" applyBorder="1" applyAlignment="1">
      <alignment vertical="center"/>
    </xf>
    <xf numFmtId="164" fontId="5" fillId="5" borderId="9" xfId="0" applyNumberFormat="1" applyFont="1" applyFill="1" applyBorder="1" applyAlignment="1">
      <alignment vertical="center"/>
    </xf>
    <xf numFmtId="3" fontId="5" fillId="0" borderId="0" xfId="0" applyNumberFormat="1" applyFont="1" applyAlignment="1">
      <alignment vertical="center"/>
    </xf>
    <xf numFmtId="4" fontId="5" fillId="0" borderId="0" xfId="0" applyNumberFormat="1" applyFont="1" applyAlignment="1">
      <alignment vertical="center"/>
    </xf>
    <xf numFmtId="9" fontId="5" fillId="0" borderId="0" xfId="0" applyNumberFormat="1" applyFont="1" applyAlignment="1">
      <alignment vertical="center"/>
    </xf>
    <xf numFmtId="0" fontId="4" fillId="3" borderId="6" xfId="0" applyFont="1" applyFill="1" applyBorder="1" applyAlignment="1">
      <alignment horizontal="center" vertical="center"/>
    </xf>
    <xf numFmtId="164" fontId="4" fillId="3" borderId="6" xfId="0" applyNumberFormat="1" applyFont="1" applyFill="1" applyBorder="1" applyAlignment="1">
      <alignment vertical="center"/>
    </xf>
    <xf numFmtId="0" fontId="4" fillId="3" borderId="6" xfId="0" applyFont="1" applyFill="1" applyBorder="1" applyAlignment="1">
      <alignment vertical="center"/>
    </xf>
    <xf numFmtId="0" fontId="5" fillId="3" borderId="7" xfId="0" applyFont="1" applyFill="1" applyBorder="1" applyAlignment="1">
      <alignment vertical="center"/>
    </xf>
    <xf numFmtId="164" fontId="5" fillId="3" borderId="7" xfId="0" applyNumberFormat="1" applyFont="1" applyFill="1" applyBorder="1" applyAlignment="1">
      <alignment vertical="center"/>
    </xf>
    <xf numFmtId="0" fontId="5" fillId="3" borderId="9" xfId="0" applyFont="1" applyFill="1" applyBorder="1" applyAlignment="1">
      <alignment vertical="center"/>
    </xf>
    <xf numFmtId="164" fontId="5" fillId="3" borderId="9" xfId="0" applyNumberFormat="1" applyFont="1" applyFill="1" applyBorder="1" applyAlignment="1">
      <alignment vertical="center"/>
    </xf>
    <xf numFmtId="0" fontId="4" fillId="7" borderId="13" xfId="0" applyFont="1" applyFill="1" applyBorder="1" applyAlignment="1">
      <alignment horizontal="center" vertical="center"/>
    </xf>
    <xf numFmtId="164" fontId="4" fillId="7" borderId="6" xfId="0" applyNumberFormat="1" applyFont="1" applyFill="1" applyBorder="1" applyAlignment="1">
      <alignment vertical="center"/>
    </xf>
    <xf numFmtId="0" fontId="4" fillId="7" borderId="14" xfId="0" applyFont="1" applyFill="1" applyBorder="1" applyAlignment="1">
      <alignment vertical="center"/>
    </xf>
    <xf numFmtId="0" fontId="5" fillId="7" borderId="11" xfId="0" applyFont="1" applyFill="1" applyBorder="1" applyAlignment="1">
      <alignment vertical="center"/>
    </xf>
    <xf numFmtId="164" fontId="5" fillId="7" borderId="7" xfId="0" applyNumberFormat="1" applyFont="1" applyFill="1" applyBorder="1" applyAlignment="1">
      <alignment vertical="center"/>
    </xf>
    <xf numFmtId="9" fontId="5" fillId="7" borderId="7" xfId="0" applyNumberFormat="1" applyFont="1" applyFill="1" applyBorder="1" applyAlignment="1">
      <alignment vertical="center"/>
    </xf>
    <xf numFmtId="0" fontId="5" fillId="7" borderId="8" xfId="0" applyFont="1" applyFill="1" applyBorder="1" applyAlignment="1">
      <alignment vertical="center"/>
    </xf>
    <xf numFmtId="164" fontId="5" fillId="7" borderId="9" xfId="0" applyNumberFormat="1" applyFont="1" applyFill="1" applyBorder="1" applyAlignment="1">
      <alignment vertical="center"/>
    </xf>
    <xf numFmtId="9" fontId="5" fillId="7" borderId="9" xfId="0" applyNumberFormat="1" applyFont="1" applyFill="1" applyBorder="1" applyAlignment="1">
      <alignment vertical="center"/>
    </xf>
    <xf numFmtId="9" fontId="4" fillId="5" borderId="19" xfId="0" applyNumberFormat="1" applyFont="1" applyFill="1" applyBorder="1" applyAlignment="1">
      <alignment vertical="center"/>
    </xf>
    <xf numFmtId="9" fontId="4" fillId="3" borderId="19" xfId="0" applyNumberFormat="1" applyFont="1" applyFill="1" applyBorder="1" applyAlignment="1">
      <alignment vertical="center"/>
    </xf>
    <xf numFmtId="9" fontId="4" fillId="7" borderId="19" xfId="0" applyNumberFormat="1" applyFont="1" applyFill="1" applyBorder="1" applyAlignment="1">
      <alignment vertical="center"/>
    </xf>
    <xf numFmtId="3" fontId="4" fillId="7" borderId="19" xfId="0" applyNumberFormat="1" applyFont="1" applyFill="1" applyBorder="1" applyAlignment="1">
      <alignment vertical="center"/>
    </xf>
    <xf numFmtId="3" fontId="4" fillId="3" borderId="19" xfId="0" applyNumberFormat="1" applyFont="1" applyFill="1" applyBorder="1" applyAlignment="1">
      <alignment vertical="center"/>
    </xf>
    <xf numFmtId="3" fontId="4" fillId="5" borderId="19" xfId="0" applyNumberFormat="1" applyFont="1" applyFill="1" applyBorder="1" applyAlignment="1">
      <alignment vertical="center"/>
    </xf>
    <xf numFmtId="9" fontId="5" fillId="4" borderId="20" xfId="0" applyNumberFormat="1" applyFont="1" applyFill="1" applyBorder="1" applyAlignment="1">
      <alignment vertical="center"/>
    </xf>
    <xf numFmtId="44" fontId="0" fillId="0" borderId="0" xfId="0" applyNumberFormat="1"/>
    <xf numFmtId="9" fontId="5" fillId="3" borderId="7" xfId="0" applyNumberFormat="1" applyFont="1" applyFill="1" applyBorder="1" applyAlignment="1">
      <alignment vertical="center"/>
    </xf>
    <xf numFmtId="9" fontId="5" fillId="3" borderId="9" xfId="0" applyNumberFormat="1" applyFont="1" applyFill="1" applyBorder="1" applyAlignment="1">
      <alignment vertical="center"/>
    </xf>
    <xf numFmtId="0" fontId="2" fillId="5" borderId="7" xfId="0" applyFont="1" applyFill="1" applyBorder="1" applyAlignment="1">
      <alignment vertical="center"/>
    </xf>
    <xf numFmtId="44" fontId="2" fillId="0" borderId="0" xfId="0" applyNumberFormat="1" applyFont="1"/>
    <xf numFmtId="9" fontId="5" fillId="4" borderId="7" xfId="0" applyNumberFormat="1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/>
    </xf>
    <xf numFmtId="3" fontId="4" fillId="9" borderId="19" xfId="0" applyNumberFormat="1" applyFont="1" applyFill="1" applyBorder="1" applyAlignment="1">
      <alignment vertical="center"/>
    </xf>
    <xf numFmtId="164" fontId="4" fillId="9" borderId="6" xfId="0" applyNumberFormat="1" applyFont="1" applyFill="1" applyBorder="1" applyAlignment="1">
      <alignment vertical="center"/>
    </xf>
    <xf numFmtId="9" fontId="4" fillId="9" borderId="19" xfId="0" applyNumberFormat="1" applyFont="1" applyFill="1" applyBorder="1" applyAlignment="1">
      <alignment vertical="center"/>
    </xf>
    <xf numFmtId="0" fontId="4" fillId="9" borderId="6" xfId="0" applyFont="1" applyFill="1" applyBorder="1" applyAlignment="1">
      <alignment vertical="center"/>
    </xf>
    <xf numFmtId="0" fontId="5" fillId="9" borderId="7" xfId="0" applyFont="1" applyFill="1" applyBorder="1" applyAlignment="1">
      <alignment vertical="center"/>
    </xf>
    <xf numFmtId="164" fontId="5" fillId="9" borderId="7" xfId="0" applyNumberFormat="1" applyFont="1" applyFill="1" applyBorder="1" applyAlignment="1">
      <alignment vertical="center"/>
    </xf>
    <xf numFmtId="9" fontId="5" fillId="9" borderId="7" xfId="0" applyNumberFormat="1" applyFont="1" applyFill="1" applyBorder="1" applyAlignment="1">
      <alignment vertical="center"/>
    </xf>
    <xf numFmtId="0" fontId="5" fillId="9" borderId="9" xfId="0" applyFont="1" applyFill="1" applyBorder="1" applyAlignment="1">
      <alignment vertical="center"/>
    </xf>
    <xf numFmtId="164" fontId="5" fillId="9" borderId="9" xfId="0" applyNumberFormat="1" applyFont="1" applyFill="1" applyBorder="1" applyAlignment="1">
      <alignment vertical="center"/>
    </xf>
    <xf numFmtId="9" fontId="5" fillId="9" borderId="9" xfId="0" applyNumberFormat="1" applyFont="1" applyFill="1" applyBorder="1" applyAlignment="1">
      <alignment vertical="center"/>
    </xf>
    <xf numFmtId="0" fontId="1" fillId="0" borderId="21" xfId="0" applyFont="1" applyFill="1" applyBorder="1" applyAlignment="1">
      <alignment vertical="center"/>
    </xf>
    <xf numFmtId="0" fontId="3" fillId="5" borderId="6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vertical="center"/>
    </xf>
    <xf numFmtId="0" fontId="2" fillId="5" borderId="9" xfId="0" applyFont="1" applyFill="1" applyBorder="1" applyAlignment="1">
      <alignment vertical="center"/>
    </xf>
    <xf numFmtId="3" fontId="5" fillId="0" borderId="7" xfId="0" applyNumberFormat="1" applyFont="1" applyFill="1" applyBorder="1" applyAlignment="1">
      <alignment vertical="center"/>
    </xf>
    <xf numFmtId="164" fontId="5" fillId="0" borderId="5" xfId="0" applyNumberFormat="1" applyFont="1" applyFill="1" applyBorder="1" applyAlignment="1">
      <alignment vertical="center"/>
    </xf>
    <xf numFmtId="164" fontId="5" fillId="0" borderId="9" xfId="0" applyNumberFormat="1" applyFont="1" applyFill="1" applyBorder="1" applyAlignment="1">
      <alignment vertical="center"/>
    </xf>
    <xf numFmtId="0" fontId="5" fillId="0" borderId="9" xfId="0" applyFont="1" applyFill="1" applyBorder="1" applyAlignment="1">
      <alignment vertical="center"/>
    </xf>
    <xf numFmtId="164" fontId="5" fillId="0" borderId="7" xfId="0" applyNumberFormat="1" applyFont="1" applyFill="1" applyBorder="1" applyAlignment="1">
      <alignment vertical="center"/>
    </xf>
    <xf numFmtId="3" fontId="5" fillId="0" borderId="5" xfId="0" applyNumberFormat="1" applyFont="1" applyFill="1" applyBorder="1" applyAlignment="1">
      <alignment vertical="center"/>
    </xf>
    <xf numFmtId="3" fontId="5" fillId="0" borderId="9" xfId="0" applyNumberFormat="1" applyFont="1" applyFill="1" applyBorder="1" applyAlignment="1">
      <alignment vertical="center"/>
    </xf>
    <xf numFmtId="164" fontId="5" fillId="0" borderId="12" xfId="0" applyNumberFormat="1" applyFont="1" applyFill="1" applyBorder="1" applyAlignment="1">
      <alignment vertical="center" wrapText="1"/>
    </xf>
    <xf numFmtId="164" fontId="5" fillId="0" borderId="10" xfId="0" applyNumberFormat="1" applyFont="1" applyFill="1" applyBorder="1" applyAlignment="1">
      <alignment vertical="center" wrapText="1"/>
    </xf>
    <xf numFmtId="164" fontId="5" fillId="0" borderId="12" xfId="0" applyNumberFormat="1" applyFont="1" applyFill="1" applyBorder="1" applyAlignment="1">
      <alignment vertical="center"/>
    </xf>
    <xf numFmtId="164" fontId="5" fillId="0" borderId="10" xfId="0" applyNumberFormat="1" applyFont="1" applyFill="1" applyBorder="1" applyAlignment="1">
      <alignment vertical="center"/>
    </xf>
    <xf numFmtId="164" fontId="2" fillId="0" borderId="7" xfId="0" applyNumberFormat="1" applyFont="1" applyFill="1" applyBorder="1" applyAlignment="1">
      <alignment vertical="center"/>
    </xf>
    <xf numFmtId="0" fontId="5" fillId="0" borderId="7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vertical="center" wrapText="1"/>
    </xf>
    <xf numFmtId="0" fontId="5" fillId="4" borderId="11" xfId="0" applyFont="1" applyFill="1" applyBorder="1" applyAlignment="1">
      <alignment horizontal="left" vertical="center" indent="1"/>
    </xf>
    <xf numFmtId="0" fontId="0" fillId="0" borderId="0" xfId="0" applyAlignment="1">
      <alignment horizontal="left" indent="1"/>
    </xf>
    <xf numFmtId="1" fontId="0" fillId="0" borderId="0" xfId="0" applyNumberFormat="1" applyAlignment="1">
      <alignment horizontal="right"/>
    </xf>
    <xf numFmtId="164" fontId="0" fillId="4" borderId="23" xfId="0" applyNumberFormat="1" applyFill="1" applyBorder="1" applyAlignment="1">
      <alignment vertical="center"/>
    </xf>
    <xf numFmtId="9" fontId="5" fillId="4" borderId="23" xfId="0" applyNumberFormat="1" applyFont="1" applyFill="1" applyBorder="1" applyAlignment="1">
      <alignment vertical="center"/>
    </xf>
    <xf numFmtId="0" fontId="4" fillId="4" borderId="11" xfId="0" applyFont="1" applyFill="1" applyBorder="1" applyAlignment="1">
      <alignment vertical="center"/>
    </xf>
    <xf numFmtId="4" fontId="2" fillId="0" borderId="0" xfId="0" applyNumberFormat="1" applyFont="1" applyAlignment="1">
      <alignment vertical="center"/>
    </xf>
    <xf numFmtId="4" fontId="2" fillId="8" borderId="0" xfId="0" applyNumberFormat="1" applyFont="1" applyFill="1" applyAlignment="1">
      <alignment vertical="center"/>
    </xf>
    <xf numFmtId="3" fontId="2" fillId="0" borderId="0" xfId="0" applyNumberFormat="1" applyFont="1" applyAlignment="1">
      <alignment vertical="center"/>
    </xf>
    <xf numFmtId="164" fontId="0" fillId="0" borderId="7" xfId="0" applyNumberFormat="1" applyFill="1" applyBorder="1" applyAlignment="1">
      <alignment vertical="center"/>
    </xf>
    <xf numFmtId="0" fontId="5" fillId="4" borderId="8" xfId="0" applyFont="1" applyFill="1" applyBorder="1" applyAlignment="1">
      <alignment horizontal="left" vertical="center" indent="1"/>
    </xf>
    <xf numFmtId="164" fontId="0" fillId="0" borderId="9" xfId="0" applyNumberFormat="1" applyFill="1" applyBorder="1" applyAlignment="1">
      <alignment vertical="center"/>
    </xf>
    <xf numFmtId="9" fontId="5" fillId="4" borderId="9" xfId="0" applyNumberFormat="1" applyFont="1" applyFill="1" applyBorder="1" applyAlignment="1">
      <alignment vertical="center"/>
    </xf>
    <xf numFmtId="0" fontId="2" fillId="0" borderId="0" xfId="0" applyFont="1"/>
    <xf numFmtId="0" fontId="2" fillId="0" borderId="0" xfId="0" applyFont="1" applyAlignment="1">
      <alignment horizontal="right"/>
    </xf>
    <xf numFmtId="9" fontId="2" fillId="0" borderId="0" xfId="0" applyNumberFormat="1" applyFont="1"/>
    <xf numFmtId="4" fontId="1" fillId="6" borderId="25" xfId="0" applyNumberFormat="1" applyFont="1" applyFill="1" applyBorder="1" applyAlignment="1">
      <alignment horizontal="center" vertical="center" wrapText="1"/>
    </xf>
    <xf numFmtId="4" fontId="1" fillId="6" borderId="26" xfId="0" applyNumberFormat="1" applyFont="1" applyFill="1" applyBorder="1" applyAlignment="1">
      <alignment horizontal="center" vertical="center" wrapText="1"/>
    </xf>
    <xf numFmtId="4" fontId="1" fillId="6" borderId="27" xfId="0" applyNumberFormat="1" applyFont="1" applyFill="1" applyBorder="1" applyAlignment="1">
      <alignment horizontal="center" vertical="center" wrapText="1"/>
    </xf>
    <xf numFmtId="3" fontId="1" fillId="4" borderId="28" xfId="0" applyNumberFormat="1" applyFont="1" applyFill="1" applyBorder="1" applyAlignment="1">
      <alignment horizontal="right" vertical="center" wrapText="1"/>
    </xf>
    <xf numFmtId="3" fontId="1" fillId="4" borderId="29" xfId="0" applyNumberFormat="1" applyFont="1" applyFill="1" applyBorder="1" applyAlignment="1">
      <alignment horizontal="right" vertical="center" wrapText="1"/>
    </xf>
    <xf numFmtId="3" fontId="1" fillId="4" borderId="30" xfId="0" applyNumberFormat="1" applyFont="1" applyFill="1" applyBorder="1" applyAlignment="1">
      <alignment horizontal="right" vertical="center" wrapText="1"/>
    </xf>
    <xf numFmtId="3" fontId="0" fillId="4" borderId="31" xfId="0" applyNumberFormat="1" applyFill="1" applyBorder="1" applyAlignment="1">
      <alignment vertical="center"/>
    </xf>
    <xf numFmtId="3" fontId="0" fillId="4" borderId="32" xfId="0" applyNumberFormat="1" applyFill="1" applyBorder="1" applyAlignment="1">
      <alignment vertical="center"/>
    </xf>
    <xf numFmtId="3" fontId="0" fillId="4" borderId="33" xfId="0" applyNumberFormat="1" applyFill="1" applyBorder="1" applyAlignment="1">
      <alignment vertical="center"/>
    </xf>
    <xf numFmtId="3" fontId="0" fillId="0" borderId="34" xfId="0" applyNumberFormat="1" applyFill="1" applyBorder="1" applyAlignment="1">
      <alignment vertical="center"/>
    </xf>
    <xf numFmtId="3" fontId="0" fillId="4" borderId="35" xfId="0" applyNumberFormat="1" applyFill="1" applyBorder="1" applyAlignment="1">
      <alignment vertical="center"/>
    </xf>
    <xf numFmtId="3" fontId="0" fillId="4" borderId="36" xfId="0" applyNumberFormat="1" applyFill="1" applyBorder="1" applyAlignment="1">
      <alignment vertical="center"/>
    </xf>
    <xf numFmtId="3" fontId="0" fillId="4" borderId="34" xfId="0" applyNumberFormat="1" applyFill="1" applyBorder="1" applyAlignment="1">
      <alignment vertical="center"/>
    </xf>
    <xf numFmtId="3" fontId="0" fillId="0" borderId="35" xfId="0" applyNumberFormat="1" applyFill="1" applyBorder="1" applyAlignment="1">
      <alignment vertical="center"/>
    </xf>
    <xf numFmtId="3" fontId="0" fillId="4" borderId="25" xfId="0" applyNumberFormat="1" applyFill="1" applyBorder="1" applyAlignment="1">
      <alignment vertical="center"/>
    </xf>
    <xf numFmtId="3" fontId="0" fillId="4" borderId="26" xfId="0" applyNumberFormat="1" applyFill="1" applyBorder="1" applyAlignment="1">
      <alignment vertical="center"/>
    </xf>
    <xf numFmtId="3" fontId="0" fillId="4" borderId="27" xfId="0" applyNumberFormat="1" applyFill="1" applyBorder="1" applyAlignment="1">
      <alignment vertical="center"/>
    </xf>
    <xf numFmtId="9" fontId="2" fillId="5" borderId="7" xfId="0" applyNumberFormat="1" applyFont="1" applyFill="1" applyBorder="1" applyAlignment="1">
      <alignment vertical="center"/>
    </xf>
    <xf numFmtId="9" fontId="2" fillId="5" borderId="5" xfId="0" applyNumberFormat="1" applyFont="1" applyFill="1" applyBorder="1" applyAlignment="1">
      <alignment vertical="center"/>
    </xf>
    <xf numFmtId="9" fontId="2" fillId="5" borderId="9" xfId="0" applyNumberFormat="1" applyFont="1" applyFill="1" applyBorder="1" applyAlignment="1">
      <alignment vertical="center"/>
    </xf>
    <xf numFmtId="9" fontId="2" fillId="3" borderId="7" xfId="0" applyNumberFormat="1" applyFont="1" applyFill="1" applyBorder="1" applyAlignment="1">
      <alignment vertical="center"/>
    </xf>
    <xf numFmtId="9" fontId="2" fillId="3" borderId="9" xfId="0" applyNumberFormat="1" applyFont="1" applyFill="1" applyBorder="1" applyAlignment="1">
      <alignment vertical="center"/>
    </xf>
    <xf numFmtId="3" fontId="4" fillId="5" borderId="23" xfId="0" applyNumberFormat="1" applyFont="1" applyFill="1" applyBorder="1" applyAlignment="1">
      <alignment vertical="center"/>
    </xf>
    <xf numFmtId="3" fontId="4" fillId="5" borderId="37" xfId="0" applyNumberFormat="1" applyFont="1" applyFill="1" applyBorder="1" applyAlignment="1">
      <alignment vertical="center"/>
    </xf>
    <xf numFmtId="3" fontId="4" fillId="5" borderId="20" xfId="0" applyNumberFormat="1" applyFont="1" applyFill="1" applyBorder="1" applyAlignment="1">
      <alignment vertical="center"/>
    </xf>
    <xf numFmtId="3" fontId="4" fillId="5" borderId="22" xfId="0" applyNumberFormat="1" applyFont="1" applyFill="1" applyBorder="1" applyAlignment="1">
      <alignment vertical="center"/>
    </xf>
    <xf numFmtId="3" fontId="4" fillId="3" borderId="37" xfId="0" applyNumberFormat="1" applyFont="1" applyFill="1" applyBorder="1" applyAlignment="1">
      <alignment vertical="center"/>
    </xf>
    <xf numFmtId="3" fontId="4" fillId="3" borderId="20" xfId="0" applyNumberFormat="1" applyFont="1" applyFill="1" applyBorder="1" applyAlignment="1">
      <alignment vertical="center"/>
    </xf>
    <xf numFmtId="3" fontId="4" fillId="3" borderId="22" xfId="0" applyNumberFormat="1" applyFont="1" applyFill="1" applyBorder="1" applyAlignment="1">
      <alignment vertical="center"/>
    </xf>
    <xf numFmtId="0" fontId="0" fillId="0" borderId="12" xfId="0" applyFill="1" applyBorder="1" applyAlignment="1">
      <alignment vertical="center" wrapText="1"/>
    </xf>
    <xf numFmtId="0" fontId="0" fillId="0" borderId="10" xfId="0" applyFill="1" applyBorder="1" applyAlignment="1">
      <alignment vertical="center" wrapText="1"/>
    </xf>
    <xf numFmtId="4" fontId="0" fillId="0" borderId="0" xfId="0" applyNumberFormat="1" applyAlignment="1">
      <alignment vertical="center" wrapText="1"/>
    </xf>
    <xf numFmtId="0" fontId="4" fillId="5" borderId="6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4" fillId="3" borderId="6" xfId="0" applyFont="1" applyFill="1" applyBorder="1" applyAlignment="1">
      <alignment vertical="center" wrapText="1"/>
    </xf>
    <xf numFmtId="0" fontId="4" fillId="7" borderId="14" xfId="0" applyFont="1" applyFill="1" applyBorder="1" applyAlignment="1">
      <alignment vertical="center" wrapText="1"/>
    </xf>
    <xf numFmtId="164" fontId="2" fillId="0" borderId="0" xfId="0" applyNumberFormat="1" applyFont="1" applyFill="1" applyBorder="1" applyAlignment="1">
      <alignment vertical="center"/>
    </xf>
    <xf numFmtId="0" fontId="3" fillId="3" borderId="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vertical="center"/>
    </xf>
    <xf numFmtId="0" fontId="3" fillId="7" borderId="13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vertical="center"/>
    </xf>
    <xf numFmtId="0" fontId="2" fillId="7" borderId="8" xfId="0" applyFont="1" applyFill="1" applyBorder="1" applyAlignment="1">
      <alignment vertical="center"/>
    </xf>
    <xf numFmtId="9" fontId="2" fillId="7" borderId="7" xfId="0" applyNumberFormat="1" applyFont="1" applyFill="1" applyBorder="1" applyAlignment="1">
      <alignment vertical="center"/>
    </xf>
    <xf numFmtId="9" fontId="2" fillId="7" borderId="9" xfId="0" applyNumberFormat="1" applyFont="1" applyFill="1" applyBorder="1" applyAlignment="1">
      <alignment vertical="center"/>
    </xf>
    <xf numFmtId="0" fontId="5" fillId="4" borderId="38" xfId="0" applyFont="1" applyFill="1" applyBorder="1" applyAlignment="1">
      <alignment horizontal="left" vertical="center" indent="1"/>
    </xf>
    <xf numFmtId="3" fontId="0" fillId="4" borderId="39" xfId="0" applyNumberFormat="1" applyFill="1" applyBorder="1" applyAlignment="1">
      <alignment vertical="center"/>
    </xf>
    <xf numFmtId="3" fontId="0" fillId="4" borderId="40" xfId="0" applyNumberFormat="1" applyFill="1" applyBorder="1" applyAlignment="1">
      <alignment vertical="center"/>
    </xf>
    <xf numFmtId="3" fontId="0" fillId="4" borderId="41" xfId="0" applyNumberFormat="1" applyFill="1" applyBorder="1" applyAlignment="1">
      <alignment vertical="center"/>
    </xf>
    <xf numFmtId="164" fontId="0" fillId="4" borderId="3" xfId="0" applyNumberFormat="1" applyFill="1" applyBorder="1" applyAlignment="1">
      <alignment vertical="center"/>
    </xf>
    <xf numFmtId="9" fontId="5" fillId="4" borderId="3" xfId="0" applyNumberFormat="1" applyFont="1" applyFill="1" applyBorder="1" applyAlignment="1">
      <alignment vertical="center"/>
    </xf>
    <xf numFmtId="0" fontId="0" fillId="0" borderId="42" xfId="0" applyFill="1" applyBorder="1" applyAlignment="1">
      <alignment vertical="center" wrapText="1"/>
    </xf>
    <xf numFmtId="0" fontId="4" fillId="4" borderId="43" xfId="0" applyFont="1" applyFill="1" applyBorder="1" applyAlignment="1">
      <alignment vertical="center"/>
    </xf>
    <xf numFmtId="3" fontId="0" fillId="4" borderId="44" xfId="0" applyNumberFormat="1" applyFill="1" applyBorder="1" applyAlignment="1">
      <alignment vertical="center"/>
    </xf>
    <xf numFmtId="3" fontId="0" fillId="4" borderId="45" xfId="0" applyNumberFormat="1" applyFill="1" applyBorder="1" applyAlignment="1">
      <alignment vertical="center"/>
    </xf>
    <xf numFmtId="3" fontId="0" fillId="4" borderId="46" xfId="0" applyNumberFormat="1" applyFill="1" applyBorder="1" applyAlignment="1">
      <alignment vertical="center"/>
    </xf>
    <xf numFmtId="164" fontId="0" fillId="4" borderId="20" xfId="0" applyNumberFormat="1" applyFill="1" applyBorder="1" applyAlignment="1">
      <alignment vertical="center"/>
    </xf>
    <xf numFmtId="0" fontId="0" fillId="0" borderId="47" xfId="0" applyFill="1" applyBorder="1" applyAlignment="1">
      <alignment vertical="center" wrapText="1"/>
    </xf>
    <xf numFmtId="0" fontId="13" fillId="4" borderId="13" xfId="0" applyFont="1" applyFill="1" applyBorder="1" applyAlignment="1">
      <alignment horizontal="right" vertical="center" wrapText="1"/>
    </xf>
    <xf numFmtId="0" fontId="1" fillId="0" borderId="2" xfId="0" applyFont="1" applyBorder="1" applyAlignment="1">
      <alignment horizontal="right" vertical="center"/>
    </xf>
    <xf numFmtId="4" fontId="0" fillId="0" borderId="2" xfId="0" applyNumberFormat="1" applyBorder="1" applyAlignment="1">
      <alignment vertical="center"/>
    </xf>
    <xf numFmtId="4" fontId="2" fillId="0" borderId="2" xfId="0" applyNumberFormat="1" applyFont="1" applyBorder="1" applyAlignment="1">
      <alignment vertical="center"/>
    </xf>
    <xf numFmtId="4" fontId="0" fillId="0" borderId="48" xfId="0" applyNumberFormat="1" applyBorder="1" applyAlignment="1">
      <alignment vertical="center"/>
    </xf>
    <xf numFmtId="164" fontId="1" fillId="2" borderId="49" xfId="0" applyNumberFormat="1" applyFont="1" applyFill="1" applyBorder="1" applyAlignment="1">
      <alignment vertical="center"/>
    </xf>
    <xf numFmtId="4" fontId="2" fillId="0" borderId="49" xfId="0" applyNumberFormat="1" applyFont="1" applyBorder="1" applyAlignment="1">
      <alignment vertical="center"/>
    </xf>
    <xf numFmtId="4" fontId="0" fillId="0" borderId="49" xfId="0" applyNumberFormat="1" applyBorder="1" applyAlignment="1">
      <alignment vertical="center"/>
    </xf>
    <xf numFmtId="0" fontId="1" fillId="6" borderId="17" xfId="0" applyFont="1" applyFill="1" applyBorder="1" applyAlignment="1">
      <alignment horizontal="center" vertical="center" wrapText="1"/>
    </xf>
    <xf numFmtId="0" fontId="1" fillId="6" borderId="50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right" vertical="center"/>
    </xf>
    <xf numFmtId="0" fontId="0" fillId="4" borderId="3" xfId="0" applyNumberForma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 indent="1"/>
    </xf>
    <xf numFmtId="3" fontId="5" fillId="7" borderId="20" xfId="0" applyNumberFormat="1" applyFont="1" applyFill="1" applyBorder="1" applyAlignment="1">
      <alignment vertical="center"/>
    </xf>
    <xf numFmtId="3" fontId="5" fillId="7" borderId="22" xfId="0" applyNumberFormat="1" applyFont="1" applyFill="1" applyBorder="1" applyAlignment="1">
      <alignment vertical="center"/>
    </xf>
    <xf numFmtId="0" fontId="4" fillId="4" borderId="51" xfId="0" applyFont="1" applyFill="1" applyBorder="1" applyAlignment="1">
      <alignment vertical="center"/>
    </xf>
    <xf numFmtId="0" fontId="5" fillId="4" borderId="51" xfId="0" applyFont="1" applyFill="1" applyBorder="1" applyAlignment="1">
      <alignment horizontal="left" vertical="center" indent="1"/>
    </xf>
    <xf numFmtId="0" fontId="13" fillId="4" borderId="19" xfId="0" applyFont="1" applyFill="1" applyBorder="1" applyAlignment="1">
      <alignment horizontal="right" vertical="center" wrapText="1"/>
    </xf>
    <xf numFmtId="0" fontId="4" fillId="4" borderId="20" xfId="0" applyFont="1" applyFill="1" applyBorder="1" applyAlignment="1">
      <alignment vertical="center"/>
    </xf>
    <xf numFmtId="0" fontId="5" fillId="4" borderId="22" xfId="0" applyFont="1" applyFill="1" applyBorder="1" applyAlignment="1">
      <alignment horizontal="left" vertical="center" indent="1"/>
    </xf>
    <xf numFmtId="0" fontId="3" fillId="5" borderId="19" xfId="0" applyFont="1" applyFill="1" applyBorder="1" applyAlignment="1">
      <alignment horizontal="center" vertical="center"/>
    </xf>
    <xf numFmtId="0" fontId="2" fillId="5" borderId="51" xfId="0" applyFont="1" applyFill="1" applyBorder="1" applyAlignment="1">
      <alignment vertical="center"/>
    </xf>
    <xf numFmtId="0" fontId="2" fillId="5" borderId="23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3" fillId="3" borderId="19" xfId="0" applyFont="1" applyFill="1" applyBorder="1" applyAlignment="1">
      <alignment horizontal="center" vertical="center"/>
    </xf>
    <xf numFmtId="0" fontId="2" fillId="3" borderId="51" xfId="0" applyFont="1" applyFill="1" applyBorder="1" applyAlignment="1">
      <alignment vertical="center"/>
    </xf>
    <xf numFmtId="0" fontId="5" fillId="3" borderId="22" xfId="0" applyFont="1" applyFill="1" applyBorder="1" applyAlignment="1">
      <alignment vertical="center"/>
    </xf>
    <xf numFmtId="0" fontId="3" fillId="7" borderId="19" xfId="0" applyFont="1" applyFill="1" applyBorder="1" applyAlignment="1">
      <alignment horizontal="center" vertical="center"/>
    </xf>
    <xf numFmtId="0" fontId="2" fillId="7" borderId="5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4" fillId="4" borderId="0" xfId="0" applyFont="1" applyFill="1" applyAlignment="1">
      <alignment horizontal="right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" fillId="4" borderId="14" xfId="0" applyFont="1" applyFill="1" applyBorder="1" applyAlignment="1">
      <alignment horizontal="left" vertical="center" wrapText="1"/>
    </xf>
    <xf numFmtId="0" fontId="2" fillId="0" borderId="0" xfId="0" applyFont="1" applyAlignment="1">
      <alignment vertical="center"/>
    </xf>
    <xf numFmtId="4" fontId="1" fillId="6" borderId="17" xfId="0" applyNumberFormat="1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18" fillId="0" borderId="0" xfId="0" applyFont="1"/>
    <xf numFmtId="0" fontId="18" fillId="0" borderId="0" xfId="0" applyFont="1" applyAlignment="1">
      <alignment vertical="center"/>
    </xf>
  </cellXfs>
  <cellStyles count="1">
    <cellStyle name="Normal" xfId="0" builtinId="0"/>
  </cellStyles>
  <dxfs count="1">
    <dxf>
      <font>
        <color rgb="FFFF0000"/>
      </font>
    </dxf>
  </dxfs>
  <tableStyles count="0" defaultTableStyle="TableStyleMedium2" defaultPivotStyle="PivotStyleLight16"/>
  <colors>
    <mruColors>
      <color rgb="FFCCFFCC"/>
      <color rgb="FFFFCCCC"/>
      <color rgb="FF99FF66"/>
      <color rgb="FFCCFFFF"/>
      <color rgb="FFFFFFCC"/>
      <color rgb="FF0000FF"/>
      <color rgb="FF009900"/>
      <color rgb="FFCC0066"/>
      <color rgb="FFFF9966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28222</xdr:colOff>
      <xdr:row>57</xdr:row>
      <xdr:rowOff>98777</xdr:rowOff>
    </xdr:from>
    <xdr:to>
      <xdr:col>11</xdr:col>
      <xdr:colOff>924996</xdr:colOff>
      <xdr:row>111</xdr:row>
      <xdr:rowOff>33992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22" y="12107333"/>
          <a:ext cx="17491441" cy="98412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64071</xdr:colOff>
      <xdr:row>56</xdr:row>
      <xdr:rowOff>81889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440333"/>
          <a:ext cx="3895238" cy="2466667"/>
        </a:xfrm>
        <a:prstGeom prst="rect">
          <a:avLst/>
        </a:prstGeom>
      </xdr:spPr>
    </xdr:pic>
    <xdr:clientData/>
  </xdr:twoCellAnchor>
  <xdr:twoCellAnchor>
    <xdr:from>
      <xdr:col>0</xdr:col>
      <xdr:colOff>2017889</xdr:colOff>
      <xdr:row>54</xdr:row>
      <xdr:rowOff>0</xdr:rowOff>
    </xdr:from>
    <xdr:to>
      <xdr:col>1</xdr:col>
      <xdr:colOff>141111</xdr:colOff>
      <xdr:row>56</xdr:row>
      <xdr:rowOff>35278</xdr:rowOff>
    </xdr:to>
    <xdr:sp macro="" textlink="">
      <xdr:nvSpPr>
        <xdr:cNvPr id="4" name="Rectangle 3"/>
        <xdr:cNvSpPr/>
      </xdr:nvSpPr>
      <xdr:spPr>
        <a:xfrm>
          <a:off x="2017889" y="11458222"/>
          <a:ext cx="1954389" cy="40216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127000</xdr:rowOff>
    </xdr:from>
    <xdr:to>
      <xdr:col>8</xdr:col>
      <xdr:colOff>20263</xdr:colOff>
      <xdr:row>77</xdr:row>
      <xdr:rowOff>12826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549444"/>
          <a:ext cx="17729707" cy="99752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tabSelected="1" workbookViewId="0"/>
  </sheetViews>
  <sheetFormatPr baseColWidth="10" defaultRowHeight="14.5" x14ac:dyDescent="0.35"/>
  <sheetData>
    <row r="1" spans="1:2" ht="18.5" x14ac:dyDescent="0.45">
      <c r="A1" s="209" t="s">
        <v>69</v>
      </c>
    </row>
    <row r="2" spans="1:2" ht="15.5" x14ac:dyDescent="0.35">
      <c r="A2" s="23" t="s">
        <v>16</v>
      </c>
    </row>
    <row r="3" spans="1:2" ht="15.5" x14ac:dyDescent="0.35">
      <c r="A3" s="23" t="s">
        <v>17</v>
      </c>
    </row>
    <row r="4" spans="1:2" ht="15.5" x14ac:dyDescent="0.35">
      <c r="A4" s="23" t="s">
        <v>66</v>
      </c>
    </row>
    <row r="5" spans="1:2" x14ac:dyDescent="0.35">
      <c r="B5" t="s">
        <v>67</v>
      </c>
    </row>
    <row r="6" spans="1:2" x14ac:dyDescent="0.35">
      <c r="B6" t="s">
        <v>68</v>
      </c>
    </row>
    <row r="8" spans="1:2" ht="15.5" x14ac:dyDescent="0.35">
      <c r="A8" s="23" t="s">
        <v>20</v>
      </c>
    </row>
    <row r="9" spans="1:2" x14ac:dyDescent="0.35">
      <c r="B9" t="s">
        <v>18</v>
      </c>
    </row>
    <row r="10" spans="1:2" x14ac:dyDescent="0.35">
      <c r="B10" t="s">
        <v>19</v>
      </c>
    </row>
    <row r="12" spans="1:2" x14ac:dyDescent="0.35">
      <c r="A12" t="s">
        <v>57</v>
      </c>
    </row>
    <row r="14" spans="1:2" x14ac:dyDescent="0.35">
      <c r="A14" t="s">
        <v>43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43"/>
  <sheetViews>
    <sheetView zoomScale="90" zoomScaleNormal="90" workbookViewId="0">
      <pane ySplit="11" topLeftCell="A12" activePane="bottomLeft" state="frozen"/>
      <selection pane="bottomLeft" activeCell="A2" sqref="A2"/>
    </sheetView>
  </sheetViews>
  <sheetFormatPr baseColWidth="10" defaultColWidth="11.453125" defaultRowHeight="14.5" x14ac:dyDescent="0.35"/>
  <cols>
    <col min="1" max="1" width="54.81640625" style="1" customWidth="1"/>
    <col min="2" max="2" width="4.81640625" style="1" customWidth="1"/>
    <col min="3" max="3" width="14.81640625" style="2" customWidth="1"/>
    <col min="4" max="4" width="14.1796875" style="2" customWidth="1"/>
    <col min="5" max="5" width="14.7265625" style="2" customWidth="1"/>
    <col min="6" max="6" width="11.7265625" style="103" customWidth="1"/>
    <col min="7" max="7" width="9.90625" style="103" customWidth="1"/>
    <col min="8" max="8" width="12.36328125" style="2" customWidth="1"/>
    <col min="9" max="9" width="10.90625" style="2" customWidth="1"/>
    <col min="10" max="10" width="77.90625" style="2" customWidth="1"/>
    <col min="11" max="11" width="11.453125" style="2"/>
    <col min="12" max="12" width="129.90625" style="1" customWidth="1"/>
    <col min="13" max="13" width="131.453125" style="1" customWidth="1"/>
    <col min="14" max="16384" width="11.453125" style="1"/>
  </cols>
  <sheetData>
    <row r="1" spans="1:11" ht="18.5" x14ac:dyDescent="0.35">
      <c r="A1" s="210" t="str">
        <f>'A lire avant'!A1</f>
        <v>Demande de subvention</v>
      </c>
    </row>
    <row r="2" spans="1:11" ht="26" customHeight="1" x14ac:dyDescent="0.35">
      <c r="A2" s="201" t="s">
        <v>58</v>
      </c>
      <c r="B2" s="202"/>
    </row>
    <row r="3" spans="1:11" ht="20" customHeight="1" x14ac:dyDescent="0.35">
      <c r="A3" s="201" t="s">
        <v>59</v>
      </c>
      <c r="B3" s="202"/>
    </row>
    <row r="4" spans="1:11" ht="20" customHeight="1" x14ac:dyDescent="0.35">
      <c r="A4" s="201" t="s">
        <v>62</v>
      </c>
      <c r="B4" s="203"/>
    </row>
    <row r="5" spans="1:11" ht="20" customHeight="1" x14ac:dyDescent="0.35">
      <c r="A5" s="201" t="s">
        <v>65</v>
      </c>
      <c r="B5" s="203"/>
    </row>
    <row r="6" spans="1:11" ht="23.5" customHeight="1" x14ac:dyDescent="0.35">
      <c r="A6" s="201" t="s">
        <v>60</v>
      </c>
      <c r="B6" s="202"/>
    </row>
    <row r="7" spans="1:11" ht="23.5" customHeight="1" x14ac:dyDescent="0.35">
      <c r="A7" s="201" t="s">
        <v>63</v>
      </c>
      <c r="B7" s="202"/>
    </row>
    <row r="8" spans="1:11" ht="21.5" customHeight="1" x14ac:dyDescent="0.35">
      <c r="A8" s="201" t="s">
        <v>61</v>
      </c>
      <c r="B8" s="202"/>
    </row>
    <row r="10" spans="1:11" s="3" customFormat="1" ht="28" customHeight="1" x14ac:dyDescent="0.35">
      <c r="A10" s="24" t="s">
        <v>0</v>
      </c>
      <c r="B10" s="179"/>
      <c r="C10" s="206" t="s">
        <v>3</v>
      </c>
      <c r="D10" s="208"/>
      <c r="E10" s="207"/>
      <c r="F10" s="25" t="s">
        <v>30</v>
      </c>
      <c r="G10" s="206" t="s">
        <v>9</v>
      </c>
      <c r="H10" s="207"/>
      <c r="I10" s="25" t="s">
        <v>22</v>
      </c>
      <c r="J10" s="24" t="s">
        <v>1</v>
      </c>
    </row>
    <row r="11" spans="1:11" s="3" customFormat="1" ht="32" customHeight="1" thickBot="1" x14ac:dyDescent="0.4">
      <c r="A11" s="26" t="s">
        <v>49</v>
      </c>
      <c r="B11" s="180"/>
      <c r="C11" s="113" t="s">
        <v>56</v>
      </c>
      <c r="D11" s="114" t="s">
        <v>44</v>
      </c>
      <c r="E11" s="115" t="s">
        <v>47</v>
      </c>
      <c r="F11" s="27" t="s">
        <v>21</v>
      </c>
      <c r="G11" s="27" t="s">
        <v>8</v>
      </c>
      <c r="H11" s="27" t="s">
        <v>21</v>
      </c>
      <c r="I11" s="27" t="s">
        <v>21</v>
      </c>
      <c r="J11" s="26"/>
    </row>
    <row r="12" spans="1:11" s="3" customFormat="1" ht="25" customHeight="1" x14ac:dyDescent="0.35">
      <c r="A12" s="171" t="s">
        <v>50</v>
      </c>
      <c r="B12" s="188"/>
      <c r="C12" s="116"/>
      <c r="D12" s="117"/>
      <c r="E12" s="118">
        <f>SUBTOTAL(9,E13:E20)</f>
        <v>0</v>
      </c>
      <c r="F12" s="16">
        <f>SUBTOTAL(9,F13:F20)</f>
        <v>0</v>
      </c>
      <c r="G12" s="31"/>
      <c r="H12" s="16">
        <f>SUBTOTAL(9,H13:H20)</f>
        <v>0</v>
      </c>
      <c r="I12" s="16">
        <f>SUBTOTAL(9,I13:I20)</f>
        <v>0</v>
      </c>
      <c r="J12" s="204"/>
    </row>
    <row r="13" spans="1:11" x14ac:dyDescent="0.35">
      <c r="A13" s="102" t="s">
        <v>45</v>
      </c>
      <c r="B13" s="186"/>
      <c r="C13" s="119"/>
      <c r="D13" s="120"/>
      <c r="E13" s="121"/>
      <c r="F13" s="100"/>
      <c r="G13" s="101"/>
      <c r="H13" s="100"/>
      <c r="I13" s="100"/>
      <c r="J13" s="142"/>
      <c r="K13" s="1"/>
    </row>
    <row r="14" spans="1:11" x14ac:dyDescent="0.35">
      <c r="A14" s="97" t="s">
        <v>3</v>
      </c>
      <c r="B14" s="187"/>
      <c r="C14" s="122"/>
      <c r="D14" s="123">
        <f>Paramètres!$B$11</f>
        <v>10</v>
      </c>
      <c r="E14" s="124">
        <f>C14*D14/100</f>
        <v>0</v>
      </c>
      <c r="F14" s="15">
        <f>E14*Paramètres!$B$8</f>
        <v>0</v>
      </c>
      <c r="G14" s="67">
        <f>Paramètres!$B$5</f>
        <v>1</v>
      </c>
      <c r="H14" s="15">
        <f>F14*G14</f>
        <v>0</v>
      </c>
      <c r="I14" s="15"/>
      <c r="J14" s="142" t="s">
        <v>51</v>
      </c>
      <c r="K14" s="1"/>
    </row>
    <row r="15" spans="1:11" x14ac:dyDescent="0.35">
      <c r="A15" s="97" t="s">
        <v>23</v>
      </c>
      <c r="B15" s="187"/>
      <c r="C15" s="125"/>
      <c r="D15" s="123"/>
      <c r="E15" s="124"/>
      <c r="F15" s="106"/>
      <c r="G15" s="67">
        <f>Paramètres!$B$5</f>
        <v>1</v>
      </c>
      <c r="H15" s="15">
        <f t="shared" ref="H15:H16" si="0">F15*G15</f>
        <v>0</v>
      </c>
      <c r="I15" s="15"/>
      <c r="J15" s="142"/>
      <c r="K15" s="1"/>
    </row>
    <row r="16" spans="1:11" x14ac:dyDescent="0.35">
      <c r="A16" s="158" t="s">
        <v>55</v>
      </c>
      <c r="B16" s="183">
        <v>0</v>
      </c>
      <c r="C16" s="159"/>
      <c r="D16" s="160"/>
      <c r="E16" s="161"/>
      <c r="F16" s="182">
        <f>B16*Paramètres!$B$12</f>
        <v>0</v>
      </c>
      <c r="G16" s="163">
        <f>Paramètres!$B$5</f>
        <v>1</v>
      </c>
      <c r="H16" s="162">
        <f t="shared" si="0"/>
        <v>0</v>
      </c>
      <c r="I16" s="162"/>
      <c r="J16" s="164"/>
      <c r="K16" s="1"/>
    </row>
    <row r="17" spans="1:12" x14ac:dyDescent="0.35">
      <c r="A17" s="165" t="s">
        <v>48</v>
      </c>
      <c r="B17" s="189"/>
      <c r="C17" s="166"/>
      <c r="D17" s="167"/>
      <c r="E17" s="168"/>
      <c r="F17" s="169"/>
      <c r="G17" s="61"/>
      <c r="H17" s="169"/>
      <c r="I17" s="169"/>
      <c r="J17" s="170"/>
      <c r="K17" s="1"/>
    </row>
    <row r="18" spans="1:12" x14ac:dyDescent="0.35">
      <c r="A18" s="97" t="s">
        <v>3</v>
      </c>
      <c r="B18" s="187"/>
      <c r="C18" s="122"/>
      <c r="D18" s="126">
        <v>6</v>
      </c>
      <c r="E18" s="124">
        <f>C18*D18/100</f>
        <v>0</v>
      </c>
      <c r="F18" s="15">
        <f>E18*Paramètres!$B$8</f>
        <v>0</v>
      </c>
      <c r="G18" s="67">
        <f>Paramètres!$B$5</f>
        <v>1</v>
      </c>
      <c r="H18" s="15">
        <f t="shared" ref="H18:H20" si="1">F18*G18</f>
        <v>0</v>
      </c>
      <c r="I18" s="15"/>
      <c r="J18" s="142" t="s">
        <v>52</v>
      </c>
      <c r="K18" s="1"/>
      <c r="L18" s="1" t="s">
        <v>63</v>
      </c>
    </row>
    <row r="19" spans="1:12" x14ac:dyDescent="0.35">
      <c r="A19" s="97" t="s">
        <v>23</v>
      </c>
      <c r="B19" s="187"/>
      <c r="C19" s="125"/>
      <c r="D19" s="123"/>
      <c r="E19" s="124"/>
      <c r="F19" s="106"/>
      <c r="G19" s="67">
        <f>Paramètres!$B$5</f>
        <v>1</v>
      </c>
      <c r="H19" s="15">
        <f t="shared" si="1"/>
        <v>0</v>
      </c>
      <c r="I19" s="15"/>
      <c r="J19" s="142"/>
      <c r="K19" s="1"/>
    </row>
    <row r="20" spans="1:12" ht="15" thickBot="1" x14ac:dyDescent="0.4">
      <c r="A20" s="107" t="s">
        <v>53</v>
      </c>
      <c r="B20" s="190"/>
      <c r="C20" s="127"/>
      <c r="D20" s="128"/>
      <c r="E20" s="129"/>
      <c r="F20" s="108"/>
      <c r="G20" s="109">
        <f>Paramètres!$B$5</f>
        <v>1</v>
      </c>
      <c r="H20" s="14">
        <f t="shared" si="1"/>
        <v>0</v>
      </c>
      <c r="I20" s="14"/>
      <c r="J20" s="143"/>
      <c r="K20" s="1"/>
    </row>
    <row r="21" spans="1:12" x14ac:dyDescent="0.35">
      <c r="A21" s="12"/>
      <c r="B21" s="12"/>
      <c r="C21" s="9"/>
      <c r="D21" s="9"/>
      <c r="E21" s="9"/>
      <c r="F21" s="105"/>
      <c r="I21" s="11"/>
      <c r="J21" s="144"/>
    </row>
    <row r="22" spans="1:12" s="3" customFormat="1" ht="28" customHeight="1" x14ac:dyDescent="0.35">
      <c r="A22" s="24" t="s">
        <v>0</v>
      </c>
      <c r="B22" s="179"/>
      <c r="C22" s="206"/>
      <c r="D22" s="208"/>
      <c r="E22" s="207"/>
      <c r="F22" s="25" t="s">
        <v>30</v>
      </c>
      <c r="G22" s="206" t="s">
        <v>9</v>
      </c>
      <c r="H22" s="207"/>
      <c r="I22" s="25" t="s">
        <v>22</v>
      </c>
      <c r="J22" s="24" t="s">
        <v>1</v>
      </c>
    </row>
    <row r="23" spans="1:12" s="3" customFormat="1" ht="32" customHeight="1" thickBot="1" x14ac:dyDescent="0.4">
      <c r="A23" s="26"/>
      <c r="B23" s="26"/>
      <c r="C23" s="27" t="s">
        <v>25</v>
      </c>
      <c r="D23" s="27" t="s">
        <v>2</v>
      </c>
      <c r="E23" s="27"/>
      <c r="F23" s="27" t="s">
        <v>21</v>
      </c>
      <c r="G23" s="27" t="s">
        <v>8</v>
      </c>
      <c r="H23" s="27" t="s">
        <v>21</v>
      </c>
      <c r="I23" s="27" t="s">
        <v>21</v>
      </c>
      <c r="J23" s="26"/>
    </row>
    <row r="24" spans="1:12" s="8" customFormat="1" x14ac:dyDescent="0.35">
      <c r="A24" s="80" t="s">
        <v>6</v>
      </c>
      <c r="B24" s="191"/>
      <c r="C24" s="60"/>
      <c r="D24" s="60"/>
      <c r="E24" s="136"/>
      <c r="F24" s="32">
        <f t="shared" ref="F24:I24" si="2">SUBTOTAL(9,F25:F28)</f>
        <v>0</v>
      </c>
      <c r="G24" s="55"/>
      <c r="H24" s="32">
        <f t="shared" si="2"/>
        <v>0</v>
      </c>
      <c r="I24" s="32">
        <f t="shared" si="2"/>
        <v>0</v>
      </c>
      <c r="J24" s="145"/>
    </row>
    <row r="25" spans="1:12" s="30" customFormat="1" x14ac:dyDescent="0.35">
      <c r="A25" s="65" t="s">
        <v>26</v>
      </c>
      <c r="B25" s="192"/>
      <c r="C25" s="83"/>
      <c r="D25" s="87"/>
      <c r="E25" s="137"/>
      <c r="F25" s="33">
        <f>C25*D25</f>
        <v>0</v>
      </c>
      <c r="G25" s="130">
        <f>Paramètres!$C$4</f>
        <v>0</v>
      </c>
      <c r="H25" s="33">
        <f>F25*G25</f>
        <v>0</v>
      </c>
      <c r="I25" s="33"/>
      <c r="J25" s="95"/>
    </row>
    <row r="26" spans="1:12" s="30" customFormat="1" x14ac:dyDescent="0.35">
      <c r="A26" s="65" t="s">
        <v>27</v>
      </c>
      <c r="B26" s="192"/>
      <c r="C26" s="83"/>
      <c r="D26" s="87"/>
      <c r="E26" s="135"/>
      <c r="F26" s="33">
        <f t="shared" ref="F26:F28" si="3">C26*D26</f>
        <v>0</v>
      </c>
      <c r="G26" s="130">
        <f>Paramètres!$C$4</f>
        <v>0</v>
      </c>
      <c r="H26" s="33">
        <f>F26*G26</f>
        <v>0</v>
      </c>
      <c r="I26" s="33"/>
      <c r="J26" s="95"/>
    </row>
    <row r="27" spans="1:12" s="30" customFormat="1" x14ac:dyDescent="0.35">
      <c r="A27" s="81" t="s">
        <v>11</v>
      </c>
      <c r="B27" s="193"/>
      <c r="C27" s="88"/>
      <c r="D27" s="84"/>
      <c r="E27" s="135"/>
      <c r="F27" s="34">
        <f t="shared" si="3"/>
        <v>0</v>
      </c>
      <c r="G27" s="131">
        <f>Paramètres!$C$4</f>
        <v>0</v>
      </c>
      <c r="H27" s="34">
        <f t="shared" ref="H27:H28" si="4">F27*G27</f>
        <v>0</v>
      </c>
      <c r="I27" s="34"/>
      <c r="J27" s="146"/>
    </row>
    <row r="28" spans="1:12" s="30" customFormat="1" ht="15" thickBot="1" x14ac:dyDescent="0.4">
      <c r="A28" s="82" t="s">
        <v>42</v>
      </c>
      <c r="B28" s="194"/>
      <c r="C28" s="89"/>
      <c r="D28" s="85"/>
      <c r="E28" s="138"/>
      <c r="F28" s="35">
        <f t="shared" si="3"/>
        <v>0</v>
      </c>
      <c r="G28" s="132">
        <f>Paramètres!$C$4</f>
        <v>0</v>
      </c>
      <c r="H28" s="35">
        <f t="shared" si="4"/>
        <v>0</v>
      </c>
      <c r="I28" s="35"/>
      <c r="J28" s="96"/>
    </row>
    <row r="29" spans="1:12" s="30" customFormat="1" ht="13.5" customHeight="1" thickBot="1" x14ac:dyDescent="0.4">
      <c r="C29" s="36"/>
      <c r="D29" s="36"/>
      <c r="E29" s="36"/>
      <c r="F29" s="37"/>
      <c r="G29" s="38"/>
      <c r="H29" s="37"/>
      <c r="I29" s="37"/>
      <c r="J29" s="147"/>
    </row>
    <row r="30" spans="1:12" s="8" customFormat="1" x14ac:dyDescent="0.35">
      <c r="A30" s="151" t="s">
        <v>7</v>
      </c>
      <c r="B30" s="195"/>
      <c r="C30" s="59"/>
      <c r="D30" s="40">
        <f t="shared" ref="D30" si="5">SUBTOTAL(9,D31:D32)</f>
        <v>0</v>
      </c>
      <c r="E30" s="139"/>
      <c r="F30" s="40">
        <f t="shared" ref="F30:I30" si="6">SUBTOTAL(9,F31:F32)</f>
        <v>0</v>
      </c>
      <c r="G30" s="56"/>
      <c r="H30" s="40">
        <f t="shared" si="6"/>
        <v>0</v>
      </c>
      <c r="I30" s="40">
        <f t="shared" si="6"/>
        <v>0</v>
      </c>
      <c r="J30" s="148"/>
    </row>
    <row r="31" spans="1:12" s="30" customFormat="1" x14ac:dyDescent="0.35">
      <c r="A31" s="152" t="s">
        <v>28</v>
      </c>
      <c r="B31" s="196"/>
      <c r="C31" s="83"/>
      <c r="D31" s="87"/>
      <c r="E31" s="140"/>
      <c r="F31" s="43">
        <f>C31*D31</f>
        <v>0</v>
      </c>
      <c r="G31" s="133">
        <f>Paramètres!$C$4</f>
        <v>0</v>
      </c>
      <c r="H31" s="43">
        <f t="shared" ref="H31:H32" si="7">F31*G31</f>
        <v>0</v>
      </c>
      <c r="I31" s="43"/>
      <c r="J31" s="95"/>
    </row>
    <row r="32" spans="1:12" s="30" customFormat="1" ht="15" thickBot="1" x14ac:dyDescent="0.4">
      <c r="A32" s="44" t="s">
        <v>4</v>
      </c>
      <c r="B32" s="197"/>
      <c r="C32" s="89"/>
      <c r="D32" s="85"/>
      <c r="E32" s="141"/>
      <c r="F32" s="45">
        <f>C32*D32</f>
        <v>0</v>
      </c>
      <c r="G32" s="134">
        <f>Paramètres!$C$4</f>
        <v>0</v>
      </c>
      <c r="H32" s="45">
        <f t="shared" si="7"/>
        <v>0</v>
      </c>
      <c r="I32" s="45"/>
      <c r="J32" s="96"/>
    </row>
    <row r="33" spans="1:12" ht="15" thickBot="1" x14ac:dyDescent="0.4">
      <c r="A33" s="12"/>
      <c r="B33" s="12"/>
      <c r="C33" s="36"/>
      <c r="D33" s="36"/>
      <c r="E33" s="9"/>
      <c r="F33" s="105"/>
      <c r="I33" s="11"/>
      <c r="J33" s="144"/>
    </row>
    <row r="34" spans="1:12" s="8" customFormat="1" x14ac:dyDescent="0.35">
      <c r="A34" s="153" t="s">
        <v>15</v>
      </c>
      <c r="B34" s="198"/>
      <c r="C34" s="58"/>
      <c r="D34" s="47">
        <f t="shared" ref="D34" si="8">SUBTOTAL(9,D35:D36)</f>
        <v>0</v>
      </c>
      <c r="E34" s="58"/>
      <c r="F34" s="47">
        <f t="shared" ref="F34" si="9">SUBTOTAL(9,F35:F36)</f>
        <v>0</v>
      </c>
      <c r="G34" s="57"/>
      <c r="H34" s="47">
        <f>SUBTOTAL(9,H35:H36)</f>
        <v>0</v>
      </c>
      <c r="I34" s="47">
        <f t="shared" ref="I34" si="10">SUBTOTAL(9,I35:I36)</f>
        <v>0</v>
      </c>
      <c r="J34" s="149"/>
    </row>
    <row r="35" spans="1:12" s="30" customFormat="1" x14ac:dyDescent="0.35">
      <c r="A35" s="154" t="s">
        <v>12</v>
      </c>
      <c r="B35" s="199"/>
      <c r="C35" s="83"/>
      <c r="D35" s="87"/>
      <c r="E35" s="184"/>
      <c r="F35" s="50">
        <f t="shared" ref="F35:F36" si="11">C35*D35</f>
        <v>0</v>
      </c>
      <c r="G35" s="156">
        <f>Paramètres!$C$4</f>
        <v>0</v>
      </c>
      <c r="H35" s="50">
        <f>F35*G35</f>
        <v>0</v>
      </c>
      <c r="I35" s="50">
        <f t="shared" ref="I35:I36" si="12">H35</f>
        <v>0</v>
      </c>
      <c r="J35" s="90"/>
    </row>
    <row r="36" spans="1:12" s="30" customFormat="1" ht="15" thickBot="1" x14ac:dyDescent="0.4">
      <c r="A36" s="155" t="s">
        <v>13</v>
      </c>
      <c r="B36" s="200"/>
      <c r="C36" s="89"/>
      <c r="D36" s="85"/>
      <c r="E36" s="185"/>
      <c r="F36" s="53">
        <f t="shared" si="11"/>
        <v>0</v>
      </c>
      <c r="G36" s="157">
        <f>Paramètres!$C$4</f>
        <v>0</v>
      </c>
      <c r="H36" s="53">
        <f>F36*G36</f>
        <v>0</v>
      </c>
      <c r="I36" s="53">
        <f t="shared" si="12"/>
        <v>0</v>
      </c>
      <c r="J36" s="91"/>
    </row>
    <row r="37" spans="1:12" s="22" customFormat="1" x14ac:dyDescent="0.35">
      <c r="A37" s="17"/>
      <c r="B37" s="17"/>
      <c r="C37" s="18"/>
      <c r="D37" s="18"/>
      <c r="E37" s="18"/>
      <c r="F37" s="18"/>
      <c r="G37" s="19"/>
      <c r="H37" s="19"/>
      <c r="I37" s="20"/>
      <c r="J37" s="19"/>
      <c r="K37" s="21"/>
      <c r="L37" s="150"/>
    </row>
    <row r="38" spans="1:12" x14ac:dyDescent="0.35">
      <c r="A38" s="5" t="s">
        <v>5</v>
      </c>
      <c r="B38" s="181"/>
      <c r="C38" s="6"/>
      <c r="D38" s="6"/>
      <c r="E38" s="6"/>
      <c r="F38" s="176">
        <f>SUBTOTAL(9,F12:F36)</f>
        <v>0</v>
      </c>
      <c r="G38" s="7"/>
      <c r="H38" s="176">
        <f>SUBTOTAL(9,H12:H36)</f>
        <v>0</v>
      </c>
      <c r="I38" s="176">
        <f>SUBTOTAL(9,I12:I36)</f>
        <v>0</v>
      </c>
      <c r="J38" s="7"/>
      <c r="K38" s="79"/>
    </row>
    <row r="39" spans="1:12" x14ac:dyDescent="0.35">
      <c r="A39" s="172" t="s">
        <v>54</v>
      </c>
      <c r="B39" s="172"/>
      <c r="C39" s="173"/>
      <c r="D39" s="173"/>
      <c r="E39" s="173"/>
      <c r="F39" s="177"/>
      <c r="G39" s="174"/>
      <c r="H39" s="178">
        <f>F38-H38</f>
        <v>0</v>
      </c>
      <c r="I39" s="178">
        <f>F38-I38</f>
        <v>0</v>
      </c>
      <c r="J39" s="175"/>
    </row>
    <row r="41" spans="1:12" x14ac:dyDescent="0.35">
      <c r="A41" s="28" t="s">
        <v>24</v>
      </c>
      <c r="B41" s="28"/>
      <c r="C41" s="29"/>
      <c r="D41" s="29"/>
      <c r="E41" s="29"/>
      <c r="F41" s="104"/>
      <c r="G41" s="104"/>
    </row>
    <row r="43" spans="1:12" x14ac:dyDescent="0.35">
      <c r="A43" s="205" t="s">
        <v>64</v>
      </c>
    </row>
  </sheetData>
  <autoFilter ref="A11:J11"/>
  <mergeCells count="4">
    <mergeCell ref="G10:H10"/>
    <mergeCell ref="C10:E10"/>
    <mergeCell ref="C22:E22"/>
    <mergeCell ref="G22:H22"/>
  </mergeCells>
  <conditionalFormatting sqref="H39:I39">
    <cfRule type="cellIs" dxfId="0" priority="1" operator="greaterThan">
      <formula>0</formula>
    </cfRule>
  </conditionalFormatting>
  <dataValidations count="26">
    <dataValidation type="custom" allowBlank="1" showInputMessage="1" showErrorMessage="1" errorTitle="Cellule non modifiable." error="Cellule non modifiable." sqref="K12:XFD12 K38:XFD38 K24:XFD24 K34:XFD34 K30:XFD30 A2:A8">
      <formula1>"Error"</formula1>
    </dataValidation>
    <dataValidation type="custom" allowBlank="1" showInputMessage="1" showErrorMessage="1" errorTitle="Cellule non modifiable" error="Cellule non modifiable" sqref="K33 K21 G10:I38 C15:C17 C19:D24 D10:D17 E10:E38 F10:F14 C37:D38 C29:D30 C33:D34 J37:J38 J33:J34 J29:J30 J21:J24 F21:F38 A17:B38 A10:B15 F16:F18 C10:C13 J10:J11 J12">
      <formula1>"Error"</formula1>
    </dataValidation>
    <dataValidation type="custom" allowBlank="1" showInputMessage="1" showErrorMessage="1" errorTitle="Cellule non modifiable" error="Cellule non modifiable" sqref="A41:G41">
      <formula1>"Erreur"</formula1>
    </dataValidation>
    <dataValidation type="whole" allowBlank="1" showInputMessage="1" showErrorMessage="1" promptTitle="Entrez consommation du véhicule" prompt="Estimée en litres / 100 km (Min 4, Max10)." sqref="D18">
      <formula1>4</formula1>
      <formula2>10</formula2>
    </dataValidation>
    <dataValidation type="whole" operator="greaterThanOrEqual" allowBlank="1" showInputMessage="1" showErrorMessage="1" promptTitle="Restauration" prompt="Entrez le nombre d'unités (repas)." sqref="C36">
      <formula1>0</formula1>
    </dataValidation>
    <dataValidation type="decimal" operator="greaterThanOrEqual" allowBlank="1" showInputMessage="1" showErrorMessage="1" promptTitle="Hébergement pilotes" prompt="Entrez le prix unitaire (journée /ou nuitée)." sqref="D35">
      <formula1>0</formula1>
    </dataValidation>
    <dataValidation allowBlank="1" showInputMessage="1" showErrorMessage="1" errorTitle="Cellule non modifiable" error="Cellule non modifiable" sqref="A16"/>
    <dataValidation type="whole" operator="greaterThanOrEqual" allowBlank="1" showInputMessage="1" showErrorMessage="1" promptTitle="Entrez la distance totale (A/R)" prompt="En km." sqref="C14">
      <formula1>0</formula1>
    </dataValidation>
    <dataValidation type="whole" operator="greaterThanOrEqual" allowBlank="1" showInputMessage="1" showErrorMessage="1" promptTitle="Entrez la distance totale (A/R)" prompt="En km" sqref="C18">
      <formula1>0</formula1>
    </dataValidation>
    <dataValidation type="decimal" operator="greaterThanOrEqual" allowBlank="1" showInputMessage="1" showErrorMessage="1" promptTitle="Entrez les frais de péage totaux" prompt="En Euros." sqref="F15">
      <formula1>0</formula1>
    </dataValidation>
    <dataValidation type="decimal" operator="greaterThanOrEqual" allowBlank="1" showInputMessage="1" showErrorMessage="1" promptTitle="Entrez les frais de péage totaux" prompt="En Euros" sqref="F19">
      <formula1>0</formula1>
    </dataValidation>
    <dataValidation type="decimal" operator="greaterThanOrEqual" allowBlank="1" showInputMessage="1" showErrorMessage="1" promptTitle="Entrez prix total location" prompt="En Euros." sqref="F20">
      <formula1>0</formula1>
    </dataValidation>
    <dataValidation type="whole" operator="greaterThanOrEqual" allowBlank="1" showInputMessage="1" showErrorMessage="1" promptTitle="Inscriptions annuels pilotes" prompt="Entrez le nombre d'unités." sqref="C25">
      <formula1>0</formula1>
    </dataValidation>
    <dataValidation type="decimal" operator="greaterThanOrEqual" allowBlank="1" showInputMessage="1" showErrorMessage="1" promptTitle="Inscriptions annuels pilotes" prompt="Entrez le tarif d'une inscription unitaire en Euros." sqref="D25">
      <formula1>0</formula1>
    </dataValidation>
    <dataValidation type="decimal" operator="greaterThanOrEqual" allowBlank="1" showInputMessage="1" showErrorMessage="1" promptTitle="Inscriptions journalières pilote" prompt="Entrez le tarif d'une inscription unitaire en Euros." sqref="D26">
      <formula1>0</formula1>
    </dataValidation>
    <dataValidation type="decimal" operator="greaterThanOrEqual" allowBlank="1" showInputMessage="1" showErrorMessage="1" promptTitle="Inscription planeurs" prompt="Entrez le tarif d'une inscription unitaire en Euros." sqref="D27">
      <formula1>0</formula1>
    </dataValidation>
    <dataValidation type="decimal" operator="greaterThanOrEqual" allowBlank="1" showInputMessage="1" showErrorMessage="1" promptTitle="Inscriptions parking planeurs" prompt="Entrez le tarif d'une inscription unitaire en Euros." sqref="D28">
      <formula1>0</formula1>
    </dataValidation>
    <dataValidation type="whole" operator="greaterThanOrEqual" allowBlank="1" showInputMessage="1" showErrorMessage="1" promptTitle="Inscriptions parking planeurs" prompt="Entrez le nombre d'unités." sqref="C28">
      <formula1>0</formula1>
    </dataValidation>
    <dataValidation type="whole" operator="greaterThanOrEqual" allowBlank="1" showInputMessage="1" showErrorMessage="1" promptTitle="Inscriptions planeurs" prompt="Entrez le nombre d'unités." sqref="C27">
      <formula1>0</formula1>
    </dataValidation>
    <dataValidation type="whole" operator="greaterThanOrEqual" allowBlank="1" showInputMessage="1" showErrorMessage="1" promptTitle="Inscriptions journalières pilote" prompt="Entrez le nombre d'unité." sqref="C26">
      <formula1>0</formula1>
    </dataValidation>
    <dataValidation type="whole" operator="greaterThanOrEqual" allowBlank="1" showInputMessage="1" showErrorMessage="1" promptTitle="Mise en l'aire" prompt="Entrez le nombre d'unités." sqref="C31">
      <formula1>0</formula1>
    </dataValidation>
    <dataValidation type="whole" operator="greaterThanOrEqual" allowBlank="1" showInputMessage="1" showErrorMessage="1" promptTitle="Dépannage aitr" prompt="Entrez le nombre de 100èmes d'heure." sqref="C32">
      <formula1>0</formula1>
    </dataValidation>
    <dataValidation type="decimal" operator="greaterThanOrEqual" allowBlank="1" showInputMessage="1" showErrorMessage="1" promptTitle="Mise en l'air" prompt="Entrez le prix unitaire en Euros." sqref="D31">
      <formula1>0</formula1>
    </dataValidation>
    <dataValidation type="decimal" operator="greaterThanOrEqual" allowBlank="1" showInputMessage="1" showErrorMessage="1" promptTitle="Dépannage air" prompt="Entrez le prix du 100ème d'heure en Euros." sqref="D32">
      <formula1>0</formula1>
    </dataValidation>
    <dataValidation type="whole" operator="greaterThanOrEqual" allowBlank="1" showInputMessage="1" showErrorMessage="1" promptTitle="Hébergement pilotes" prompt="Entrez le nombre d'unités (journées ou nuités)." sqref="C35">
      <formula1>0</formula1>
    </dataValidation>
    <dataValidation type="decimal" operator="greaterThanOrEqual" allowBlank="1" showInputMessage="1" showErrorMessage="1" promptTitle="Restauration" prompt="Entrez le prix initaire (un repas)." sqref="D36">
      <formula1>0</formula1>
    </dataValidation>
  </dataValidation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Utilisation véhicule du LAC/CSE" prompt="Entrez 1 si vous souhaitez l'utiliser, 0 sinon._x000a_Attention: Permis BE pour l'Arcus et B96 pour le JS1.">
          <x14:formula1>
            <xm:f>Paramètres!$B$10:$C$10</xm:f>
          </x14:formula1>
          <xm:sqref>B16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"/>
  <sheetViews>
    <sheetView zoomScale="90" zoomScaleNormal="90" workbookViewId="0">
      <selection activeCell="A4" sqref="A4"/>
    </sheetView>
  </sheetViews>
  <sheetFormatPr baseColWidth="10" defaultColWidth="11.453125" defaultRowHeight="14.5" x14ac:dyDescent="0.35"/>
  <cols>
    <col min="1" max="1" width="54.81640625" style="1" customWidth="1"/>
    <col min="2" max="2" width="9.6328125" style="2" customWidth="1"/>
    <col min="3" max="3" width="9.90625" style="2" customWidth="1"/>
    <col min="4" max="4" width="15.453125" style="2" customWidth="1"/>
    <col min="5" max="5" width="10.90625" style="2" customWidth="1"/>
    <col min="6" max="6" width="11.54296875" style="2" customWidth="1"/>
    <col min="7" max="7" width="11.453125" style="2"/>
    <col min="8" max="8" width="129.90625" style="1" customWidth="1"/>
    <col min="9" max="9" width="131.453125" style="1" customWidth="1"/>
    <col min="10" max="16384" width="11.453125" style="1"/>
  </cols>
  <sheetData>
    <row r="1" spans="1:9" s="3" customFormat="1" ht="37.5" customHeight="1" x14ac:dyDescent="0.35">
      <c r="A1" s="24" t="s">
        <v>0</v>
      </c>
      <c r="B1" s="25" t="s">
        <v>25</v>
      </c>
      <c r="C1" s="25" t="s">
        <v>2</v>
      </c>
      <c r="D1" s="25" t="s">
        <v>30</v>
      </c>
      <c r="E1" s="206" t="s">
        <v>9</v>
      </c>
      <c r="F1" s="207"/>
      <c r="G1" s="25" t="s">
        <v>22</v>
      </c>
      <c r="H1" s="24" t="s">
        <v>1</v>
      </c>
    </row>
    <row r="2" spans="1:9" s="3" customFormat="1" ht="21.5" customHeight="1" thickBot="1" x14ac:dyDescent="0.4">
      <c r="A2" s="26"/>
      <c r="B2" s="27"/>
      <c r="C2" s="27"/>
      <c r="D2" s="27" t="s">
        <v>21</v>
      </c>
      <c r="E2" s="27" t="s">
        <v>8</v>
      </c>
      <c r="F2" s="27" t="s">
        <v>21</v>
      </c>
      <c r="G2" s="27" t="s">
        <v>21</v>
      </c>
      <c r="H2" s="26"/>
    </row>
    <row r="3" spans="1:9" s="8" customFormat="1" x14ac:dyDescent="0.35">
      <c r="A3" s="39" t="s">
        <v>7</v>
      </c>
      <c r="B3" s="59"/>
      <c r="C3" s="40">
        <f t="shared" ref="C3:G3" si="0">SUBTOTAL(9,C4:C5)</f>
        <v>20.420000000000002</v>
      </c>
      <c r="D3" s="40">
        <f t="shared" si="0"/>
        <v>2881.6</v>
      </c>
      <c r="E3" s="56"/>
      <c r="F3" s="40">
        <f t="shared" si="0"/>
        <v>0</v>
      </c>
      <c r="G3" s="40">
        <f t="shared" si="0"/>
        <v>0</v>
      </c>
      <c r="H3" s="41"/>
    </row>
    <row r="4" spans="1:9" s="30" customFormat="1" ht="29" x14ac:dyDescent="0.35">
      <c r="A4" s="42" t="s">
        <v>28</v>
      </c>
      <c r="B4" s="83">
        <f>80</f>
        <v>80</v>
      </c>
      <c r="C4" s="87">
        <v>17.3</v>
      </c>
      <c r="D4" s="43">
        <f>B4*C4</f>
        <v>1384</v>
      </c>
      <c r="E4" s="63">
        <f>Paramètres!$A$4</f>
        <v>0</v>
      </c>
      <c r="F4" s="43">
        <f t="shared" ref="F4:F5" si="1">D4*E4</f>
        <v>0</v>
      </c>
      <c r="G4" s="43"/>
      <c r="H4" s="95" t="s">
        <v>39</v>
      </c>
    </row>
    <row r="5" spans="1:9" s="30" customFormat="1" ht="29.5" thickBot="1" x14ac:dyDescent="0.4">
      <c r="A5" s="44" t="s">
        <v>33</v>
      </c>
      <c r="B5" s="89">
        <f>80</f>
        <v>80</v>
      </c>
      <c r="C5" s="85">
        <v>3.12</v>
      </c>
      <c r="D5" s="45">
        <f>B5*C5*10*(60/100)</f>
        <v>1497.6</v>
      </c>
      <c r="E5" s="64">
        <f>Paramètres!$A$4</f>
        <v>0</v>
      </c>
      <c r="F5" s="45">
        <f t="shared" si="1"/>
        <v>0</v>
      </c>
      <c r="G5" s="45"/>
      <c r="H5" s="96" t="s">
        <v>40</v>
      </c>
    </row>
    <row r="6" spans="1:9" ht="15" thickBot="1" x14ac:dyDescent="0.4">
      <c r="A6" s="12"/>
      <c r="B6" s="9"/>
      <c r="E6" s="11"/>
    </row>
    <row r="7" spans="1:9" s="8" customFormat="1" x14ac:dyDescent="0.35">
      <c r="A7" s="68" t="s">
        <v>34</v>
      </c>
      <c r="B7" s="69"/>
      <c r="C7" s="70">
        <f t="shared" ref="C7:D7" si="2">SUBTOTAL(9,C8:C9)</f>
        <v>33</v>
      </c>
      <c r="D7" s="70">
        <f t="shared" si="2"/>
        <v>990</v>
      </c>
      <c r="E7" s="71"/>
      <c r="F7" s="70">
        <f t="shared" ref="F7:G7" si="3">SUBTOTAL(9,F8:F9)</f>
        <v>0</v>
      </c>
      <c r="G7" s="70">
        <f t="shared" si="3"/>
        <v>0</v>
      </c>
      <c r="H7" s="72"/>
    </row>
    <row r="8" spans="1:9" s="30" customFormat="1" ht="29" x14ac:dyDescent="0.35">
      <c r="A8" s="73" t="s">
        <v>34</v>
      </c>
      <c r="B8" s="83">
        <v>30</v>
      </c>
      <c r="C8" s="94">
        <v>33</v>
      </c>
      <c r="D8" s="74">
        <f>B8*C8</f>
        <v>990</v>
      </c>
      <c r="E8" s="75">
        <f>Paramètres!$A$4</f>
        <v>0</v>
      </c>
      <c r="F8" s="74">
        <f t="shared" ref="F8:F9" si="4">D8*E8</f>
        <v>0</v>
      </c>
      <c r="G8" s="74"/>
      <c r="H8" s="95" t="s">
        <v>35</v>
      </c>
    </row>
    <row r="9" spans="1:9" s="30" customFormat="1" ht="15" thickBot="1" x14ac:dyDescent="0.4">
      <c r="A9" s="76"/>
      <c r="B9" s="89"/>
      <c r="C9" s="85"/>
      <c r="D9" s="77">
        <f>B9*C9</f>
        <v>0</v>
      </c>
      <c r="E9" s="78">
        <f>Paramètres!$C$4</f>
        <v>0</v>
      </c>
      <c r="F9" s="77">
        <f t="shared" si="4"/>
        <v>0</v>
      </c>
      <c r="G9" s="77"/>
      <c r="H9" s="86"/>
    </row>
    <row r="10" spans="1:9" s="22" customFormat="1" x14ac:dyDescent="0.35">
      <c r="A10" s="17"/>
      <c r="B10" s="18"/>
      <c r="C10" s="19"/>
      <c r="D10" s="19"/>
      <c r="E10" s="20"/>
      <c r="F10" s="19"/>
      <c r="G10" s="19"/>
      <c r="H10" s="21"/>
    </row>
    <row r="11" spans="1:9" x14ac:dyDescent="0.35">
      <c r="A11" s="5" t="s">
        <v>37</v>
      </c>
      <c r="B11" s="6"/>
      <c r="C11" s="6"/>
      <c r="D11" s="6">
        <f>SUBTOTAL(9,D3:D9)</f>
        <v>3871.6</v>
      </c>
      <c r="E11" s="7"/>
      <c r="F11" s="7">
        <f>SUBTOTAL(9,F3:F9)</f>
        <v>0</v>
      </c>
      <c r="G11" s="7">
        <f>SUBTOTAL(9,G3:G9)</f>
        <v>0</v>
      </c>
      <c r="H11" s="7"/>
      <c r="I11" s="79"/>
    </row>
    <row r="12" spans="1:9" ht="15" thickBot="1" x14ac:dyDescent="0.4">
      <c r="A12" s="12"/>
      <c r="B12" s="9"/>
      <c r="E12" s="11"/>
    </row>
    <row r="13" spans="1:9" s="8" customFormat="1" x14ac:dyDescent="0.35">
      <c r="A13" s="46" t="s">
        <v>36</v>
      </c>
      <c r="B13" s="58"/>
      <c r="C13" s="47">
        <f t="shared" ref="C13:D13" si="5">SUBTOTAL(9,C14:C15)</f>
        <v>990</v>
      </c>
      <c r="D13" s="47">
        <f t="shared" si="5"/>
        <v>990</v>
      </c>
      <c r="E13" s="57"/>
      <c r="F13" s="47">
        <f>SUBTOTAL(9,F14:F15)</f>
        <v>0</v>
      </c>
      <c r="G13" s="47">
        <f t="shared" ref="G13" si="6">SUBTOTAL(9,G14:G15)</f>
        <v>0</v>
      </c>
      <c r="H13" s="48"/>
    </row>
    <row r="14" spans="1:9" s="30" customFormat="1" x14ac:dyDescent="0.35">
      <c r="A14" s="49" t="s">
        <v>32</v>
      </c>
      <c r="B14" s="83">
        <v>1</v>
      </c>
      <c r="C14" s="87">
        <v>990</v>
      </c>
      <c r="D14" s="50">
        <f t="shared" ref="D14:D15" si="7">B14*C14</f>
        <v>990</v>
      </c>
      <c r="E14" s="51">
        <f>Paramètres!$A$4</f>
        <v>0</v>
      </c>
      <c r="F14" s="50">
        <f>D14*E14</f>
        <v>0</v>
      </c>
      <c r="G14" s="50"/>
      <c r="H14" s="92"/>
    </row>
    <row r="15" spans="1:9" s="30" customFormat="1" ht="15" thickBot="1" x14ac:dyDescent="0.4">
      <c r="A15" s="52"/>
      <c r="B15" s="89"/>
      <c r="C15" s="85"/>
      <c r="D15" s="53">
        <f t="shared" si="7"/>
        <v>0</v>
      </c>
      <c r="E15" s="54">
        <f>Paramètres!$C$4</f>
        <v>0</v>
      </c>
      <c r="F15" s="53">
        <f>D15*E15</f>
        <v>0</v>
      </c>
      <c r="G15" s="53"/>
      <c r="H15" s="93"/>
    </row>
    <row r="16" spans="1:9" s="22" customFormat="1" x14ac:dyDescent="0.35">
      <c r="A16" s="17"/>
      <c r="B16" s="18"/>
      <c r="C16" s="19"/>
      <c r="D16" s="19"/>
      <c r="E16" s="20"/>
      <c r="F16" s="19"/>
      <c r="G16" s="19"/>
      <c r="H16" s="21"/>
    </row>
    <row r="17" spans="1:9" x14ac:dyDescent="0.35">
      <c r="A17" s="5" t="s">
        <v>38</v>
      </c>
      <c r="B17" s="6"/>
      <c r="C17" s="6"/>
      <c r="D17" s="6">
        <f>SUBTOTAL(9,D13:D15)</f>
        <v>990</v>
      </c>
      <c r="E17" s="7"/>
      <c r="F17" s="7">
        <f t="shared" ref="F17:G17" si="8">SUBTOTAL(9,F13:F15)</f>
        <v>0</v>
      </c>
      <c r="G17" s="7">
        <f t="shared" si="8"/>
        <v>0</v>
      </c>
      <c r="H17" s="7"/>
      <c r="I17" s="79"/>
    </row>
    <row r="18" spans="1:9" x14ac:dyDescent="0.35">
      <c r="A18" s="4"/>
    </row>
    <row r="20" spans="1:9" x14ac:dyDescent="0.35">
      <c r="A20" s="28" t="s">
        <v>24</v>
      </c>
      <c r="B20" s="29"/>
      <c r="C20" s="29"/>
    </row>
  </sheetData>
  <sheetProtection password="C901" sheet="1" objects="1" scenarios="1"/>
  <mergeCells count="1">
    <mergeCell ref="E1:F1"/>
  </mergeCells>
  <dataValidations count="2">
    <dataValidation allowBlank="1" showInputMessage="1" showErrorMessage="1" errorTitle="Cellule non modifiable." error="Cellule non modifiable." sqref="B1:F1 A7 A13 A11 A17 D17 D11"/>
    <dataValidation type="custom" allowBlank="1" showInputMessage="1" showErrorMessage="1" errorTitle="Cellule non modifiable." error="Cellule non modifiable." sqref="E17:XFD17 E14:F16 G1:H2 B7:XFD7 A3:XFD3 B2:F2 A1:A2 E4:F6 B13:XFD13 E8:F10 E12:F12 B17:C17 B11:C11 E11:XFD11">
      <formula1>"Error"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C19"/>
  <sheetViews>
    <sheetView workbookViewId="0">
      <selection activeCell="C11" sqref="C11"/>
    </sheetView>
  </sheetViews>
  <sheetFormatPr baseColWidth="10" defaultRowHeight="14.5" x14ac:dyDescent="0.35"/>
  <cols>
    <col min="1" max="1" width="48.453125" customWidth="1"/>
    <col min="2" max="2" width="39.26953125" customWidth="1"/>
    <col min="3" max="3" width="20" customWidth="1"/>
  </cols>
  <sheetData>
    <row r="2" spans="1:3" x14ac:dyDescent="0.35">
      <c r="A2" t="s">
        <v>10</v>
      </c>
      <c r="C2" s="110" t="s">
        <v>14</v>
      </c>
    </row>
    <row r="3" spans="1:3" x14ac:dyDescent="0.35">
      <c r="A3" s="13"/>
      <c r="B3" s="13" t="s">
        <v>8</v>
      </c>
      <c r="C3" s="111" t="s">
        <v>8</v>
      </c>
    </row>
    <row r="4" spans="1:3" x14ac:dyDescent="0.35">
      <c r="A4" s="10"/>
      <c r="B4" s="10">
        <v>0.5</v>
      </c>
      <c r="C4" s="112">
        <v>0</v>
      </c>
    </row>
    <row r="5" spans="1:3" x14ac:dyDescent="0.35">
      <c r="A5" s="10"/>
      <c r="B5" s="10">
        <v>1</v>
      </c>
    </row>
    <row r="7" spans="1:3" x14ac:dyDescent="0.35">
      <c r="A7" t="s">
        <v>29</v>
      </c>
    </row>
    <row r="8" spans="1:3" x14ac:dyDescent="0.35">
      <c r="A8" s="62"/>
      <c r="B8" s="62">
        <v>2</v>
      </c>
    </row>
    <row r="10" spans="1:3" x14ac:dyDescent="0.35">
      <c r="A10" t="s">
        <v>45</v>
      </c>
      <c r="B10">
        <v>0</v>
      </c>
      <c r="C10">
        <v>1</v>
      </c>
    </row>
    <row r="11" spans="1:3" x14ac:dyDescent="0.35">
      <c r="A11" s="98" t="s">
        <v>31</v>
      </c>
      <c r="B11" s="99">
        <v>10</v>
      </c>
    </row>
    <row r="12" spans="1:3" x14ac:dyDescent="0.35">
      <c r="A12" s="98" t="s">
        <v>46</v>
      </c>
      <c r="B12" s="62">
        <v>650</v>
      </c>
    </row>
    <row r="14" spans="1:3" x14ac:dyDescent="0.35">
      <c r="A14" s="10" t="s">
        <v>41</v>
      </c>
      <c r="B14" s="10" t="s">
        <v>41</v>
      </c>
    </row>
    <row r="15" spans="1:3" x14ac:dyDescent="0.35">
      <c r="A15" s="66">
        <v>0.32</v>
      </c>
      <c r="B15" s="66">
        <v>0.32</v>
      </c>
    </row>
    <row r="16" spans="1:3" x14ac:dyDescent="0.35">
      <c r="A16" s="10"/>
      <c r="B16" s="10"/>
    </row>
    <row r="19" spans="1:2" x14ac:dyDescent="0.35">
      <c r="A19" s="10"/>
      <c r="B19" s="10"/>
    </row>
  </sheetData>
  <sheetProtection password="C901" sheet="1" objects="1" scenarios="1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A lire avant</vt:lpstr>
      <vt:lpstr>Subv. except - Stages&amp;Champion.</vt:lpstr>
      <vt:lpstr>Subv. formation</vt:lpstr>
      <vt:lpstr>Paramètres</vt:lpstr>
    </vt:vector>
  </TitlesOfParts>
  <Company>AirbusGroup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ALLEGRE, Olivier</dc:creator>
  <cp:lastModifiedBy>GUYOT, Francois</cp:lastModifiedBy>
  <dcterms:created xsi:type="dcterms:W3CDTF">2022-03-09T13:12:19Z</dcterms:created>
  <dcterms:modified xsi:type="dcterms:W3CDTF">2023-09-15T14:17:15Z</dcterms:modified>
</cp:coreProperties>
</file>