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801971\Documents\action\ADMIN\PRIVATE\00_CLUB MONTAGNE\SECRETARIAT\2025_2026\"/>
    </mc:Choice>
  </mc:AlternateContent>
  <xr:revisionPtr revIDLastSave="0" documentId="13_ncr:1_{8F56390F-5919-42ED-B664-2D0F820DA1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  <sheet name="Feuil4" sheetId="4" state="hidden" r:id="rId2"/>
  </sheets>
  <definedNames>
    <definedName name="Inscription">Feuil4!$A$2:$A$4</definedName>
    <definedName name="Inscrit">Feuil4!$A$8:$A$13</definedName>
    <definedName name="_xlnm.Print_Area" localSheetId="0">Feuil1!$A$1:$H$67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" l="1"/>
  <c r="A59" i="1"/>
  <c r="A58" i="1"/>
  <c r="B29" i="4" l="1"/>
  <c r="B18" i="4"/>
  <c r="C23" i="4"/>
  <c r="B23" i="4"/>
  <c r="I52" i="1" l="1"/>
  <c r="I51" i="1"/>
  <c r="I50" i="1"/>
  <c r="C32" i="4"/>
  <c r="C29" i="4" s="1"/>
  <c r="C21" i="4"/>
  <c r="C18" i="4" s="1"/>
  <c r="I49" i="1" l="1"/>
  <c r="I48" i="1"/>
  <c r="I47" i="1"/>
  <c r="I46" i="1"/>
  <c r="I43" i="1" l="1"/>
  <c r="I44" i="1"/>
  <c r="I45" i="1"/>
  <c r="I42" i="1"/>
  <c r="G39" i="1"/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H26" i="1"/>
  <c r="G32" i="1" s="1"/>
  <c r="G34" i="1" l="1"/>
  <c r="G30" i="1"/>
  <c r="G36" i="1" l="1"/>
  <c r="G54" i="1" s="1"/>
</calcChain>
</file>

<file path=xl/sharedStrings.xml><?xml version="1.0" encoding="utf-8"?>
<sst xmlns="http://schemas.openxmlformats.org/spreadsheetml/2006/main" count="129" uniqueCount="103">
  <si>
    <t>Contacts</t>
  </si>
  <si>
    <t>Je veux m'inscrire à la salle d'escalade uniquement</t>
  </si>
  <si>
    <t>Je veux m'inscrire aux sorties extérieures uniquement</t>
  </si>
  <si>
    <t>Je veux m'inscrire à la salle d'escalade et aux sorties extérieures</t>
  </si>
  <si>
    <t>Type d'inscription</t>
  </si>
  <si>
    <t>Salle uniquement</t>
  </si>
  <si>
    <t>Inscrit</t>
  </si>
  <si>
    <t>accès salle</t>
  </si>
  <si>
    <t>Sorties uniquement</t>
  </si>
  <si>
    <t>LAC</t>
  </si>
  <si>
    <t>Section</t>
  </si>
  <si>
    <t>section</t>
  </si>
  <si>
    <t>FFME</t>
  </si>
  <si>
    <t>salle + sorties</t>
  </si>
  <si>
    <t>salle</t>
  </si>
  <si>
    <t>Options</t>
  </si>
  <si>
    <t>Assurance base</t>
  </si>
  <si>
    <t>assurance base +</t>
  </si>
  <si>
    <t>assurance base ++</t>
  </si>
  <si>
    <t>Option ski de piste</t>
  </si>
  <si>
    <t>Option slackline/highline</t>
  </si>
  <si>
    <t>Option trail</t>
  </si>
  <si>
    <t>Option VTT</t>
  </si>
  <si>
    <t>Otion IJ1</t>
  </si>
  <si>
    <t>Option IJ2</t>
  </si>
  <si>
    <t>Option IJ3</t>
  </si>
  <si>
    <t>GAV 1 sans sports dangereux</t>
  </si>
  <si>
    <t>GAV 2 sans sports dangereux</t>
  </si>
  <si>
    <t>GAV 1 avec sports dangereux</t>
  </si>
  <si>
    <t>GAV 2 avec sports dangereux</t>
  </si>
  <si>
    <t>Tarif</t>
  </si>
  <si>
    <t>remplir la demande d'information en PJ du formulaire</t>
  </si>
  <si>
    <t>Choisir les options si licence FFME</t>
  </si>
  <si>
    <t>Option IJ1</t>
  </si>
  <si>
    <t>Remplir les zones rouges ci-dessous</t>
  </si>
  <si>
    <t>Inscription à la section Montagne</t>
  </si>
  <si>
    <t>Personnel AH</t>
  </si>
  <si>
    <t>Retraité AH</t>
  </si>
  <si>
    <t>Conjoint de personnel AH déclaré au CSE</t>
  </si>
  <si>
    <t>Enfant de personnel AH déclaré au CSE</t>
  </si>
  <si>
    <t>Extérieur AH</t>
  </si>
  <si>
    <t>Conjoint de retraité AH</t>
  </si>
  <si>
    <t>Nom :</t>
  </si>
  <si>
    <t>Date de naissance :</t>
  </si>
  <si>
    <t>Adresse :</t>
  </si>
  <si>
    <t>Code postal :</t>
  </si>
  <si>
    <t>Ville :</t>
  </si>
  <si>
    <t>Mail :</t>
  </si>
  <si>
    <t>Téléphone :</t>
  </si>
  <si>
    <t>Prénom :</t>
  </si>
  <si>
    <t>Je suis :</t>
  </si>
  <si>
    <t>Cocher la case</t>
  </si>
  <si>
    <t>Choisir le type d'inscription :</t>
  </si>
  <si>
    <t>Total hors options :</t>
  </si>
  <si>
    <t>Montant</t>
  </si>
  <si>
    <t>Fournir les pièces suivantes par mail ou dans la boîte aux lettres de la section Montagne :</t>
  </si>
  <si>
    <t>- Attestation d'assurance Responsabilité Civile</t>
  </si>
  <si>
    <t>- Le présent formulaire rempli et signé</t>
  </si>
  <si>
    <t>Date</t>
  </si>
  <si>
    <t>Signature</t>
  </si>
  <si>
    <t>2e Mail (option):</t>
  </si>
  <si>
    <t>Inscription Section</t>
  </si>
  <si>
    <t>Inscription salle</t>
  </si>
  <si>
    <t>Inscription FFME</t>
  </si>
  <si>
    <t>J'étais inscrit à la section Montagne sur la saison 2019-2020</t>
  </si>
  <si>
    <t>Je n'étais pas inscrit à la section Montagne sur la saison 2019-2020</t>
  </si>
  <si>
    <t xml:space="preserve">              Je certifie avoir effectué le virement si j'ai choisi ce mode de règlement</t>
  </si>
  <si>
    <t>https://associations-cse-airbushelicopters.com/</t>
  </si>
  <si>
    <t>Matricule AH :</t>
  </si>
  <si>
    <t>J'étais inscrit à la SAE la saison précédente</t>
  </si>
  <si>
    <t>Je n'étais pas inscrit à la SAE la saison précédente</t>
  </si>
  <si>
    <t>Nicolas Ghirardi          06.12.69.43.85</t>
  </si>
  <si>
    <r>
      <t xml:space="preserve">Effectuer un chèque à l'ordre de </t>
    </r>
    <r>
      <rPr>
        <u/>
        <sz val="14"/>
        <color theme="1"/>
        <rFont val="Calibri"/>
        <family val="2"/>
        <scheme val="minor"/>
      </rPr>
      <t>LAC section montagne</t>
    </r>
    <r>
      <rPr>
        <sz val="14"/>
        <color theme="1"/>
        <rFont val="Calibri"/>
        <family val="2"/>
        <scheme val="minor"/>
      </rPr>
      <t xml:space="preserve"> ou un virement aux coordonnées ci-dessous (indiquer votre nom dans l'intitulé) d'un montant de : </t>
    </r>
  </si>
  <si>
    <t>Commune de naissance :</t>
  </si>
  <si>
    <t>J'autorise la section Montagne à communiquer mes informations personnelles à la FFME si mon inscription comprend la licence</t>
  </si>
  <si>
    <t>- Le formulaire QS Sport signé</t>
  </si>
  <si>
    <t>- Un certificat médical si vous souhaitez être couvert pour la pratique de l'alpinisme</t>
  </si>
  <si>
    <t>- Le formulaire QS Sport signé si vous ne souhaitez pas être couvert pour la pratique de l'alpinisme</t>
  </si>
  <si>
    <t>Marc Metz              06.28.26.41.57</t>
  </si>
  <si>
    <t>!!! ATTENTION NOUVEAU RIB !!!
IBAN
FR45 3000 2028 5800 0007 3455 B32</t>
  </si>
  <si>
    <t>tarif 2025</t>
  </si>
  <si>
    <t>licence + RC</t>
  </si>
  <si>
    <t>licence</t>
  </si>
  <si>
    <t>RC</t>
  </si>
  <si>
    <t>VTT</t>
  </si>
  <si>
    <t>ski de piste</t>
  </si>
  <si>
    <t>slack/highline</t>
  </si>
  <si>
    <t>trail</t>
  </si>
  <si>
    <t>agression</t>
  </si>
  <si>
    <t>IJ1</t>
  </si>
  <si>
    <t>IJ2</t>
  </si>
  <si>
    <t>IJ3</t>
  </si>
  <si>
    <t>VOYAGE</t>
  </si>
  <si>
    <t>TARIFS 25/26</t>
  </si>
  <si>
    <t>ligue PACA</t>
  </si>
  <si>
    <t>CT 13</t>
  </si>
  <si>
    <t>base - RC</t>
  </si>
  <si>
    <t>Base+ - RC</t>
  </si>
  <si>
    <t>Base++ - RC</t>
  </si>
  <si>
    <r>
      <t xml:space="preserve">Votre licence FFME actuelle a expiré le </t>
    </r>
    <r>
      <rPr>
        <b/>
        <sz val="11"/>
        <color theme="1"/>
        <rFont val="Calibri"/>
        <family val="2"/>
        <scheme val="minor"/>
      </rPr>
      <t>31/08/25</t>
    </r>
  </si>
  <si>
    <t xml:space="preserve">Votre accès à la salle d’escalade expire le </t>
  </si>
  <si>
    <t>Saison 2025-2026 : 
- du 01/09/25 au 31/08/26 pour la licence FFME (sorties extérieures)
- Jusqu’au 31/12/26 pour l’accès à la salle d’escalade</t>
  </si>
  <si>
    <t xml:space="preserve">Je certifie être inscrit à la section montagne du site internet du CSE ou en avoir fait la demande en 2025 (en utilisant mon adresse mail perso et non airbus),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</si>
</sst>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theme="0" tint="-0.34998626667073579"/>
      </bottom>
      <diagonal/>
    </border>
    <border>
      <left style="thick">
        <color rgb="FFFF0000"/>
      </left>
      <right style="thick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FF0000"/>
      </left>
      <right style="thick">
        <color rgb="FFFF0000"/>
      </right>
      <top style="thin">
        <color theme="0" tint="-0.34998626667073579"/>
      </top>
      <bottom style="thick">
        <color rgb="FFFF0000"/>
      </bottom>
      <diagonal/>
    </border>
    <border>
      <left style="thick">
        <color rgb="FFFF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theme="1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9" xfId="0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8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8" xfId="0" applyFont="1" applyFill="1" applyBorder="1"/>
    <xf numFmtId="0" fontId="2" fillId="2" borderId="0" xfId="0" applyFont="1" applyFill="1" applyBorder="1"/>
    <xf numFmtId="0" fontId="8" fillId="2" borderId="9" xfId="0" applyFont="1" applyFill="1" applyBorder="1"/>
    <xf numFmtId="44" fontId="8" fillId="2" borderId="9" xfId="1" applyFont="1" applyFill="1" applyBorder="1"/>
    <xf numFmtId="44" fontId="0" fillId="2" borderId="19" xfId="1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9" fillId="2" borderId="0" xfId="0" applyFont="1" applyFill="1" applyBorder="1"/>
    <xf numFmtId="0" fontId="0" fillId="0" borderId="0" xfId="0" quotePrefix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/>
    </xf>
    <xf numFmtId="0" fontId="4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vertical="top" wrapText="1"/>
    </xf>
    <xf numFmtId="0" fontId="5" fillId="0" borderId="0" xfId="0" applyFont="1" applyFill="1"/>
    <xf numFmtId="0" fontId="0" fillId="2" borderId="8" xfId="0" quotePrefix="1" applyFill="1" applyBorder="1"/>
    <xf numFmtId="0" fontId="10" fillId="2" borderId="8" xfId="0" applyFont="1" applyFill="1" applyBorder="1"/>
    <xf numFmtId="0" fontId="0" fillId="2" borderId="1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 applyProtection="1">
      <alignment horizontal="center" vertical="top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44" fontId="1" fillId="2" borderId="9" xfId="1" applyFont="1" applyFill="1" applyBorder="1" applyAlignment="1">
      <alignment horizontal="center" vertical="center"/>
    </xf>
    <xf numFmtId="44" fontId="1" fillId="2" borderId="0" xfId="0" applyNumberFormat="1" applyFont="1" applyFill="1" applyBorder="1" applyAlignment="1">
      <alignment vertical="center"/>
    </xf>
    <xf numFmtId="44" fontId="12" fillId="2" borderId="13" xfId="1" applyFont="1" applyFill="1" applyBorder="1" applyAlignment="1">
      <alignment vertical="center" wrapText="1"/>
    </xf>
    <xf numFmtId="44" fontId="1" fillId="2" borderId="23" xfId="0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8" xfId="0" applyFill="1" applyBorder="1" applyAlignment="1"/>
    <xf numFmtId="0" fontId="11" fillId="2" borderId="3" xfId="2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right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Protection="1"/>
    <xf numFmtId="0" fontId="2" fillId="2" borderId="0" xfId="0" applyFont="1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49" fontId="0" fillId="2" borderId="1" xfId="0" applyNumberForma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>
      <alignment vertical="center"/>
    </xf>
    <xf numFmtId="0" fontId="0" fillId="2" borderId="32" xfId="0" applyFill="1" applyBorder="1" applyAlignment="1">
      <alignment horizontal="left" vertical="top"/>
    </xf>
    <xf numFmtId="0" fontId="16" fillId="0" borderId="0" xfId="2" applyFont="1" applyAlignment="1" applyProtection="1">
      <alignment vertical="center"/>
      <protection locked="0"/>
    </xf>
    <xf numFmtId="0" fontId="15" fillId="2" borderId="32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0" xfId="0" applyFill="1" applyBorder="1" applyAlignment="1" applyProtection="1">
      <alignment horizontal="right" vertical="center"/>
    </xf>
    <xf numFmtId="0" fontId="0" fillId="2" borderId="33" xfId="0" applyFill="1" applyBorder="1" applyProtection="1"/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5" fillId="2" borderId="32" xfId="0" applyFont="1" applyFill="1" applyBorder="1" applyAlignment="1" applyProtection="1">
      <alignment vertical="top"/>
    </xf>
    <xf numFmtId="0" fontId="0" fillId="2" borderId="34" xfId="0" applyFill="1" applyBorder="1" applyAlignment="1" applyProtection="1">
      <alignment horizontal="center" vertical="center"/>
    </xf>
    <xf numFmtId="0" fontId="0" fillId="2" borderId="35" xfId="0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0" fillId="2" borderId="0" xfId="0" applyFill="1"/>
    <xf numFmtId="14" fontId="0" fillId="0" borderId="0" xfId="0" applyNumberFormat="1"/>
    <xf numFmtId="0" fontId="0" fillId="0" borderId="0" xfId="0" applyNumberFormat="1"/>
    <xf numFmtId="14" fontId="1" fillId="2" borderId="0" xfId="0" applyNumberFormat="1" applyFont="1" applyFill="1" applyBorder="1"/>
    <xf numFmtId="0" fontId="18" fillId="2" borderId="0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 applyProtection="1">
      <alignment horizontal="left" vertical="center" wrapText="1" indent="4"/>
    </xf>
    <xf numFmtId="0" fontId="15" fillId="2" borderId="0" xfId="0" applyFont="1" applyFill="1" applyBorder="1" applyAlignment="1" applyProtection="1">
      <alignment horizontal="left" vertical="center" wrapText="1" indent="4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44" fontId="1" fillId="2" borderId="23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44" fontId="1" fillId="2" borderId="30" xfId="0" applyNumberFormat="1" applyFont="1" applyFill="1" applyBorder="1" applyAlignment="1">
      <alignment horizontal="center" vertical="center"/>
    </xf>
    <xf numFmtId="44" fontId="1" fillId="2" borderId="3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1" fillId="2" borderId="2" xfId="2" applyFill="1" applyBorder="1" applyAlignment="1" applyProtection="1">
      <alignment horizontal="center" vertical="center"/>
      <protection locked="0"/>
    </xf>
    <xf numFmtId="0" fontId="11" fillId="2" borderId="4" xfId="2" applyFill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4">
    <dxf>
      <border>
        <left/>
        <right/>
        <top/>
        <bottom/>
        <vertical/>
        <horizontal/>
      </border>
    </dxf>
    <dxf>
      <fill>
        <patternFill patternType="darkUp">
          <bgColor theme="0" tint="-0.34998626667073579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auto="1"/>
      </font>
      <fill>
        <patternFill patternType="darkUp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133350</xdr:rowOff>
    </xdr:from>
    <xdr:to>
      <xdr:col>1</xdr:col>
      <xdr:colOff>422275</xdr:colOff>
      <xdr:row>2</xdr:row>
      <xdr:rowOff>93345</xdr:rowOff>
    </xdr:to>
    <xdr:pic>
      <xdr:nvPicPr>
        <xdr:cNvPr id="2" name="Image 1" descr="Logo_signa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479550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0</xdr:row>
      <xdr:rowOff>28575</xdr:rowOff>
    </xdr:from>
    <xdr:to>
      <xdr:col>7</xdr:col>
      <xdr:colOff>401955</xdr:colOff>
      <xdr:row>2</xdr:row>
      <xdr:rowOff>225425</xdr:rowOff>
    </xdr:to>
    <xdr:pic>
      <xdr:nvPicPr>
        <xdr:cNvPr id="3" name="Image 2" descr="logotype LAC_20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8575"/>
          <a:ext cx="1716405" cy="6350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60</xdr:row>
          <xdr:rowOff>38100</xdr:rowOff>
        </xdr:from>
        <xdr:to>
          <xdr:col>0</xdr:col>
          <xdr:colOff>321945</xdr:colOff>
          <xdr:row>60</xdr:row>
          <xdr:rowOff>207645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62</xdr:row>
          <xdr:rowOff>7620</xdr:rowOff>
        </xdr:from>
        <xdr:to>
          <xdr:col>0</xdr:col>
          <xdr:colOff>321945</xdr:colOff>
          <xdr:row>63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72929</xdr:colOff>
      <xdr:row>60</xdr:row>
      <xdr:rowOff>49695</xdr:rowOff>
    </xdr:from>
    <xdr:to>
      <xdr:col>0</xdr:col>
      <xdr:colOff>263429</xdr:colOff>
      <xdr:row>60</xdr:row>
      <xdr:rowOff>207064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929" y="12732599"/>
          <a:ext cx="190500" cy="15736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81214</xdr:colOff>
      <xdr:row>62</xdr:row>
      <xdr:rowOff>57969</xdr:rowOff>
    </xdr:from>
    <xdr:to>
      <xdr:col>0</xdr:col>
      <xdr:colOff>276225</xdr:colOff>
      <xdr:row>63</xdr:row>
      <xdr:rowOff>47625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1214" y="13335819"/>
          <a:ext cx="195011" cy="1801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63</xdr:row>
          <xdr:rowOff>144780</xdr:rowOff>
        </xdr:from>
        <xdr:to>
          <xdr:col>0</xdr:col>
          <xdr:colOff>321945</xdr:colOff>
          <xdr:row>64</xdr:row>
          <xdr:rowOff>281940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89497</xdr:colOff>
      <xdr:row>64</xdr:row>
      <xdr:rowOff>51759</xdr:rowOff>
    </xdr:from>
    <xdr:to>
      <xdr:col>0</xdr:col>
      <xdr:colOff>284508</xdr:colOff>
      <xdr:row>64</xdr:row>
      <xdr:rowOff>231915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9497" y="13345346"/>
          <a:ext cx="195011" cy="1801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66</xdr:row>
      <xdr:rowOff>186689</xdr:rowOff>
    </xdr:from>
    <xdr:to>
      <xdr:col>8</xdr:col>
      <xdr:colOff>36786</xdr:colOff>
      <xdr:row>88</xdr:row>
      <xdr:rowOff>79674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902689"/>
          <a:ext cx="8071404" cy="3848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ociations-cse-airbushelicopters.com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O67"/>
  <sheetViews>
    <sheetView tabSelected="1" topLeftCell="A25" zoomScale="85" zoomScaleNormal="85" workbookViewId="0">
      <selection activeCell="A30" sqref="A30:D30"/>
    </sheetView>
  </sheetViews>
  <sheetFormatPr baseColWidth="10" defaultRowHeight="14.4" x14ac:dyDescent="0.3"/>
  <cols>
    <col min="1" max="1" width="19.44140625" customWidth="1"/>
    <col min="2" max="2" width="18.33203125" customWidth="1"/>
    <col min="3" max="3" width="12.44140625" customWidth="1"/>
    <col min="4" max="4" width="15.109375" customWidth="1"/>
    <col min="5" max="5" width="4.6640625" customWidth="1"/>
    <col min="6" max="6" width="19" customWidth="1"/>
    <col min="7" max="7" width="20" customWidth="1"/>
    <col min="8" max="8" width="8" customWidth="1"/>
    <col min="11" max="11" width="11.88671875" bestFit="1" customWidth="1"/>
    <col min="15" max="15" width="11.88671875" bestFit="1" customWidth="1"/>
  </cols>
  <sheetData>
    <row r="1" spans="1:10" ht="25.8" x14ac:dyDescent="0.5">
      <c r="A1" s="94" t="s">
        <v>35</v>
      </c>
      <c r="B1" s="95"/>
      <c r="C1" s="95"/>
      <c r="D1" s="95"/>
      <c r="E1" s="95"/>
      <c r="F1" s="95"/>
      <c r="G1" s="95"/>
      <c r="H1" s="96"/>
      <c r="I1" s="31"/>
      <c r="J1" s="31"/>
    </row>
    <row r="2" spans="1:10" ht="8.25" customHeight="1" x14ac:dyDescent="0.3">
      <c r="A2" s="5"/>
      <c r="B2" s="6"/>
      <c r="C2" s="6"/>
      <c r="D2" s="6"/>
      <c r="E2" s="6"/>
      <c r="F2" s="6"/>
      <c r="G2" s="6"/>
      <c r="H2" s="7"/>
      <c r="I2" s="32"/>
      <c r="J2" s="32"/>
    </row>
    <row r="3" spans="1:10" ht="21" x14ac:dyDescent="0.4">
      <c r="A3" s="100" t="s">
        <v>34</v>
      </c>
      <c r="B3" s="101"/>
      <c r="C3" s="101"/>
      <c r="D3" s="101"/>
      <c r="E3" s="101"/>
      <c r="F3" s="101"/>
      <c r="G3" s="101"/>
      <c r="H3" s="102"/>
      <c r="I3" s="32"/>
      <c r="J3" s="32"/>
    </row>
    <row r="4" spans="1:10" x14ac:dyDescent="0.3">
      <c r="A4" s="22" t="s">
        <v>0</v>
      </c>
      <c r="B4" s="23"/>
      <c r="C4" s="23"/>
      <c r="D4" s="23"/>
      <c r="E4" s="23"/>
      <c r="F4" s="23"/>
      <c r="G4" s="6"/>
      <c r="H4" s="7"/>
      <c r="I4" s="32"/>
      <c r="J4" s="32"/>
    </row>
    <row r="5" spans="1:10" x14ac:dyDescent="0.3">
      <c r="A5" s="5" t="s">
        <v>78</v>
      </c>
      <c r="B5" s="6"/>
      <c r="C5" s="6"/>
      <c r="D5" s="6"/>
      <c r="E5" s="6"/>
      <c r="F5" s="6"/>
      <c r="G5" s="6"/>
      <c r="H5" s="7"/>
      <c r="I5" s="32"/>
      <c r="J5" s="32"/>
    </row>
    <row r="6" spans="1:10" x14ac:dyDescent="0.3">
      <c r="A6" s="5" t="s">
        <v>71</v>
      </c>
      <c r="B6" s="6"/>
      <c r="C6" s="6"/>
      <c r="D6" s="6"/>
      <c r="E6" s="6"/>
      <c r="F6" s="6"/>
      <c r="G6" s="6"/>
      <c r="H6" s="7"/>
      <c r="I6" s="32"/>
      <c r="J6" s="32"/>
    </row>
    <row r="7" spans="1:10" ht="9" customHeight="1" x14ac:dyDescent="0.3">
      <c r="A7" s="5"/>
      <c r="B7" s="6"/>
      <c r="C7" s="6"/>
      <c r="D7" s="6"/>
      <c r="E7" s="6"/>
      <c r="F7" s="6"/>
      <c r="G7" s="6"/>
      <c r="H7" s="7"/>
      <c r="I7" s="32"/>
      <c r="J7" s="32"/>
    </row>
    <row r="8" spans="1:10" x14ac:dyDescent="0.3">
      <c r="A8" s="103" t="s">
        <v>99</v>
      </c>
      <c r="B8" s="104"/>
      <c r="C8" s="104"/>
      <c r="D8" s="104"/>
      <c r="E8" s="104"/>
      <c r="F8" s="104"/>
      <c r="G8" s="104"/>
      <c r="H8" s="105"/>
      <c r="I8" s="32"/>
      <c r="J8" s="32"/>
    </row>
    <row r="9" spans="1:10" x14ac:dyDescent="0.3">
      <c r="A9" s="51" t="s">
        <v>100</v>
      </c>
      <c r="B9" s="6"/>
      <c r="C9" s="79">
        <v>46022</v>
      </c>
      <c r="D9" s="6"/>
      <c r="E9" s="6"/>
      <c r="F9" s="6"/>
      <c r="G9" s="6"/>
      <c r="H9" s="7"/>
      <c r="I9" s="32"/>
      <c r="J9" s="32"/>
    </row>
    <row r="10" spans="1:10" ht="48" customHeight="1" thickBot="1" x14ac:dyDescent="0.35">
      <c r="A10" s="91" t="s">
        <v>101</v>
      </c>
      <c r="B10" s="92"/>
      <c r="C10" s="92"/>
      <c r="D10" s="92"/>
      <c r="E10" s="92"/>
      <c r="F10" s="92"/>
      <c r="G10" s="92"/>
      <c r="H10" s="93"/>
      <c r="I10" s="33"/>
      <c r="J10" s="32"/>
    </row>
    <row r="11" spans="1:10" ht="15" thickBot="1" x14ac:dyDescent="0.35">
      <c r="A11" s="14"/>
      <c r="B11" s="15"/>
      <c r="C11" s="15"/>
      <c r="D11" s="15"/>
      <c r="E11" s="15"/>
      <c r="F11" s="15"/>
      <c r="G11" s="15"/>
      <c r="H11" s="16"/>
      <c r="I11" s="32"/>
      <c r="J11" s="32"/>
    </row>
    <row r="12" spans="1:10" ht="15" thickBot="1" x14ac:dyDescent="0.35">
      <c r="A12" s="8" t="s">
        <v>42</v>
      </c>
      <c r="B12" s="37"/>
      <c r="C12" s="3"/>
      <c r="D12" s="106" t="s">
        <v>49</v>
      </c>
      <c r="E12" s="107"/>
      <c r="F12" s="37"/>
      <c r="G12" s="6"/>
      <c r="H12" s="7"/>
      <c r="I12" s="32"/>
      <c r="J12" s="32"/>
    </row>
    <row r="13" spans="1:10" ht="15" thickBot="1" x14ac:dyDescent="0.35">
      <c r="A13" s="8"/>
      <c r="B13" s="6"/>
      <c r="C13" s="6"/>
      <c r="D13" s="6"/>
      <c r="E13" s="6"/>
      <c r="F13" s="6"/>
      <c r="G13" s="6"/>
      <c r="H13" s="7"/>
      <c r="I13" s="32"/>
      <c r="J13" s="32"/>
    </row>
    <row r="14" spans="1:10" ht="15" thickBot="1" x14ac:dyDescent="0.35">
      <c r="A14" s="8" t="s">
        <v>43</v>
      </c>
      <c r="B14" s="45"/>
      <c r="C14" s="6"/>
      <c r="D14" s="6"/>
      <c r="E14" s="6"/>
      <c r="F14" s="6"/>
      <c r="G14" s="6"/>
      <c r="H14" s="7"/>
      <c r="I14" s="32"/>
      <c r="J14" s="32"/>
    </row>
    <row r="15" spans="1:10" ht="15" thickBot="1" x14ac:dyDescent="0.35">
      <c r="A15" s="8"/>
      <c r="B15" s="6"/>
      <c r="C15" s="6"/>
      <c r="D15" s="6"/>
      <c r="E15" s="6"/>
      <c r="F15" s="6"/>
      <c r="G15" s="6"/>
      <c r="H15" s="7"/>
      <c r="I15" s="32"/>
      <c r="J15" s="32"/>
    </row>
    <row r="16" spans="1:10" ht="15" thickBot="1" x14ac:dyDescent="0.35">
      <c r="A16" s="8" t="s">
        <v>44</v>
      </c>
      <c r="B16" s="97"/>
      <c r="C16" s="98"/>
      <c r="D16" s="98"/>
      <c r="E16" s="98"/>
      <c r="F16" s="99"/>
      <c r="G16" s="6"/>
      <c r="H16" s="7"/>
      <c r="I16" s="32"/>
      <c r="J16" s="32"/>
    </row>
    <row r="17" spans="1:15" ht="15" thickBot="1" x14ac:dyDescent="0.35">
      <c r="A17" s="8"/>
      <c r="B17" s="9"/>
      <c r="C17" s="9"/>
      <c r="D17" s="9"/>
      <c r="E17" s="9"/>
      <c r="F17" s="6"/>
      <c r="G17" s="6"/>
      <c r="H17" s="7"/>
      <c r="I17" s="32"/>
      <c r="J17" s="32"/>
    </row>
    <row r="18" spans="1:15" ht="15" thickBot="1" x14ac:dyDescent="0.35">
      <c r="A18" s="8" t="s">
        <v>45</v>
      </c>
      <c r="B18" s="37"/>
      <c r="C18" s="6"/>
      <c r="D18" s="6"/>
      <c r="E18" s="6"/>
      <c r="F18" s="6"/>
      <c r="G18" s="6"/>
      <c r="H18" s="7"/>
      <c r="I18" s="32"/>
      <c r="J18" s="32"/>
    </row>
    <row r="19" spans="1:15" ht="15" thickBot="1" x14ac:dyDescent="0.35">
      <c r="A19" s="8"/>
      <c r="B19" s="6"/>
      <c r="C19" s="6"/>
      <c r="D19" s="6"/>
      <c r="E19" s="6"/>
      <c r="F19" s="6"/>
      <c r="G19" s="6"/>
      <c r="H19" s="7"/>
      <c r="I19" s="32"/>
      <c r="J19" s="32"/>
      <c r="O19" s="77"/>
    </row>
    <row r="20" spans="1:15" ht="15" thickBot="1" x14ac:dyDescent="0.35">
      <c r="A20" s="8" t="s">
        <v>46</v>
      </c>
      <c r="B20" s="37"/>
      <c r="C20" s="108" t="s">
        <v>73</v>
      </c>
      <c r="D20" s="106"/>
      <c r="E20" s="106"/>
      <c r="F20" s="60"/>
      <c r="G20" s="6"/>
      <c r="H20" s="7"/>
      <c r="I20" s="32"/>
      <c r="J20" s="32"/>
    </row>
    <row r="21" spans="1:15" ht="15" thickBot="1" x14ac:dyDescent="0.35">
      <c r="A21" s="8"/>
      <c r="B21" s="6"/>
      <c r="C21" s="6"/>
      <c r="D21" s="6"/>
      <c r="E21" s="6"/>
      <c r="F21" s="6"/>
      <c r="G21" s="6"/>
      <c r="H21" s="7"/>
      <c r="I21" s="32"/>
      <c r="J21" s="32"/>
      <c r="O21" s="77"/>
    </row>
    <row r="22" spans="1:15" ht="15" thickBot="1" x14ac:dyDescent="0.35">
      <c r="A22" s="8" t="s">
        <v>47</v>
      </c>
      <c r="B22" s="118"/>
      <c r="C22" s="119"/>
      <c r="D22" s="108" t="s">
        <v>48</v>
      </c>
      <c r="E22" s="107"/>
      <c r="F22" s="60"/>
      <c r="G22" s="6"/>
      <c r="H22" s="7"/>
      <c r="I22" s="32"/>
      <c r="J22" s="32"/>
    </row>
    <row r="23" spans="1:15" ht="15" thickBot="1" x14ac:dyDescent="0.35">
      <c r="A23" s="8"/>
      <c r="B23" s="52"/>
      <c r="C23" s="52"/>
      <c r="D23" s="53"/>
      <c r="E23" s="53"/>
      <c r="F23" s="54"/>
      <c r="G23" s="55"/>
      <c r="H23" s="7"/>
      <c r="I23" s="32"/>
      <c r="J23" s="32"/>
    </row>
    <row r="24" spans="1:15" ht="15" thickBot="1" x14ac:dyDescent="0.35">
      <c r="A24" s="8" t="s">
        <v>60</v>
      </c>
      <c r="B24" s="118"/>
      <c r="C24" s="119"/>
      <c r="D24" s="6"/>
      <c r="E24" s="6"/>
      <c r="F24" s="6"/>
      <c r="G24" s="6"/>
      <c r="H24" s="7"/>
      <c r="I24" s="32"/>
      <c r="J24" s="32"/>
    </row>
    <row r="25" spans="1:15" ht="27" customHeight="1" thickBot="1" x14ac:dyDescent="0.45">
      <c r="A25" s="116" t="s">
        <v>50</v>
      </c>
      <c r="B25" s="117"/>
      <c r="C25" s="117"/>
      <c r="D25" s="18"/>
      <c r="E25" s="18"/>
      <c r="F25" s="18"/>
      <c r="G25" s="6"/>
      <c r="H25" s="19" t="s">
        <v>30</v>
      </c>
      <c r="I25" s="32"/>
      <c r="J25" s="32"/>
    </row>
    <row r="26" spans="1:15" ht="15" thickBot="1" x14ac:dyDescent="0.35">
      <c r="A26" s="115" t="s">
        <v>36</v>
      </c>
      <c r="B26" s="98"/>
      <c r="C26" s="99"/>
      <c r="D26" s="108" t="s">
        <v>68</v>
      </c>
      <c r="E26" s="107"/>
      <c r="F26" s="60"/>
      <c r="G26" s="6"/>
      <c r="H26" s="20">
        <f>IF(A26="personnel AH",1,IF(A26="retraité AH",1,IF(A26="conjoint de personnel AH déclaré au CSE",1,IF(A26="enfant de personnel AH déclaré au CSE",1,2))))</f>
        <v>1</v>
      </c>
      <c r="I26" s="32"/>
      <c r="J26" s="32"/>
    </row>
    <row r="27" spans="1:15" ht="15" thickBot="1" x14ac:dyDescent="0.35">
      <c r="A27" s="10"/>
      <c r="B27" s="11"/>
      <c r="C27" s="11"/>
      <c r="D27" s="11"/>
      <c r="E27" s="11"/>
      <c r="F27" s="11"/>
      <c r="G27" s="11"/>
      <c r="H27" s="12"/>
      <c r="I27" s="32"/>
      <c r="J27" s="32"/>
    </row>
    <row r="28" spans="1:15" ht="4.5" customHeight="1" x14ac:dyDescent="0.3">
      <c r="A28" s="14"/>
      <c r="B28" s="15"/>
      <c r="C28" s="15"/>
      <c r="D28" s="15"/>
      <c r="E28" s="15"/>
      <c r="F28" s="15"/>
      <c r="G28" s="15"/>
      <c r="H28" s="16"/>
      <c r="I28" s="32"/>
      <c r="J28" s="32"/>
    </row>
    <row r="29" spans="1:15" ht="21.6" thickBot="1" x14ac:dyDescent="0.45">
      <c r="A29" s="17" t="s">
        <v>52</v>
      </c>
      <c r="B29" s="18"/>
      <c r="C29" s="18"/>
      <c r="D29" s="18"/>
      <c r="E29" s="56"/>
      <c r="F29" s="27"/>
      <c r="G29" s="47"/>
      <c r="H29" s="7"/>
      <c r="I29" s="32"/>
      <c r="J29" s="32"/>
    </row>
    <row r="30" spans="1:15" ht="15" thickBot="1" x14ac:dyDescent="0.35">
      <c r="A30" s="115" t="s">
        <v>1</v>
      </c>
      <c r="B30" s="98"/>
      <c r="C30" s="98"/>
      <c r="D30" s="99"/>
      <c r="E30" s="57"/>
      <c r="F30" s="114" t="s">
        <v>61</v>
      </c>
      <c r="G30" s="109">
        <f>IF($H$26=1,Feuil4!B31,Feuil4!C31)</f>
        <v>25</v>
      </c>
      <c r="H30" s="7"/>
      <c r="I30" s="32"/>
      <c r="J30" s="32"/>
    </row>
    <row r="31" spans="1:15" ht="6" customHeight="1" x14ac:dyDescent="0.3">
      <c r="A31" s="73"/>
      <c r="B31" s="74"/>
      <c r="C31" s="74"/>
      <c r="D31" s="74"/>
      <c r="E31" s="57"/>
      <c r="F31" s="114"/>
      <c r="G31" s="109"/>
      <c r="H31" s="7"/>
      <c r="I31" s="32"/>
      <c r="J31" s="32"/>
    </row>
    <row r="32" spans="1:15" x14ac:dyDescent="0.3">
      <c r="A32" s="55"/>
      <c r="B32" s="55"/>
      <c r="C32" s="55"/>
      <c r="D32" s="55"/>
      <c r="E32" s="58"/>
      <c r="F32" s="110" t="s">
        <v>62</v>
      </c>
      <c r="G32" s="112">
        <f>IF($A$30=Feuil4!A3,0,IF($H$26=1,Feuil4!B32,Feuil4!C32))</f>
        <v>45</v>
      </c>
      <c r="H32" s="7"/>
      <c r="I32" s="32"/>
      <c r="J32" s="32"/>
    </row>
    <row r="33" spans="1:10" ht="6" customHeight="1" x14ac:dyDescent="0.3">
      <c r="A33" s="65"/>
      <c r="B33" s="65"/>
      <c r="C33" s="65"/>
      <c r="D33" s="65"/>
      <c r="E33" s="58"/>
      <c r="F33" s="111"/>
      <c r="G33" s="113"/>
      <c r="H33" s="7"/>
      <c r="I33" s="32"/>
      <c r="J33" s="32"/>
    </row>
    <row r="34" spans="1:10" ht="17.25" customHeight="1" x14ac:dyDescent="0.3">
      <c r="A34" s="55"/>
      <c r="B34" s="55"/>
      <c r="C34" s="55"/>
      <c r="D34" s="55"/>
      <c r="E34" s="58"/>
      <c r="F34" s="50" t="s">
        <v>63</v>
      </c>
      <c r="G34" s="49">
        <f>IF($A$30=Feuil4!A2,0,IF($H$26=1,Feuil4!B33,Feuil4!C33))</f>
        <v>0</v>
      </c>
      <c r="H34" s="7"/>
      <c r="I34" s="32"/>
      <c r="J34" s="32"/>
    </row>
    <row r="35" spans="1:10" ht="5.25" customHeight="1" x14ac:dyDescent="0.3">
      <c r="A35" s="59"/>
      <c r="B35" s="59"/>
      <c r="C35" s="59"/>
      <c r="D35" s="59"/>
      <c r="E35" s="59"/>
      <c r="F35" s="13"/>
      <c r="G35" s="13"/>
      <c r="H35" s="4"/>
      <c r="I35" s="32"/>
      <c r="J35" s="32"/>
    </row>
    <row r="36" spans="1:10" ht="21" customHeight="1" x14ac:dyDescent="0.3">
      <c r="A36" s="66"/>
      <c r="B36" s="54"/>
      <c r="C36" s="59"/>
      <c r="D36" s="59"/>
      <c r="E36" s="59"/>
      <c r="F36" s="27" t="s">
        <v>53</v>
      </c>
      <c r="G36" s="47">
        <f>SUM(G29:G34)</f>
        <v>70</v>
      </c>
      <c r="H36" s="46"/>
      <c r="I36" s="32"/>
      <c r="J36" s="32"/>
    </row>
    <row r="37" spans="1:10" ht="9.75" customHeight="1" x14ac:dyDescent="0.45">
      <c r="A37" s="67"/>
      <c r="B37" s="55"/>
      <c r="C37" s="55"/>
      <c r="D37" s="55"/>
      <c r="E37" s="55"/>
      <c r="F37" s="6"/>
      <c r="G37" s="24"/>
      <c r="H37" s="7"/>
      <c r="I37" s="32"/>
      <c r="J37" s="32"/>
    </row>
    <row r="38" spans="1:10" ht="21.6" thickBot="1" x14ac:dyDescent="0.45">
      <c r="A38" s="86" t="s">
        <v>32</v>
      </c>
      <c r="B38" s="87"/>
      <c r="C38" s="87"/>
      <c r="D38" s="87"/>
      <c r="E38" s="88"/>
      <c r="F38" s="28" t="s">
        <v>51</v>
      </c>
      <c r="G38" s="29" t="s">
        <v>54</v>
      </c>
      <c r="H38" s="41"/>
      <c r="I38" s="32"/>
      <c r="J38" s="32"/>
    </row>
    <row r="39" spans="1:10" ht="15" thickTop="1" x14ac:dyDescent="0.3">
      <c r="A39" s="83" t="s">
        <v>16</v>
      </c>
      <c r="B39" s="84"/>
      <c r="C39" s="84"/>
      <c r="D39" s="84"/>
      <c r="E39" s="85"/>
      <c r="F39" s="38"/>
      <c r="G39" s="21" t="str">
        <f>IF(ISBLANK(F39),"",Feuil4!B36)</f>
        <v/>
      </c>
      <c r="H39" s="7"/>
      <c r="I39" s="32"/>
      <c r="J39" s="32"/>
    </row>
    <row r="40" spans="1:10" x14ac:dyDescent="0.3">
      <c r="A40" s="83" t="s">
        <v>17</v>
      </c>
      <c r="B40" s="84"/>
      <c r="C40" s="84"/>
      <c r="D40" s="84"/>
      <c r="E40" s="85"/>
      <c r="F40" s="39"/>
      <c r="G40" s="21" t="str">
        <f>IF(ISBLANK(F40),"",Feuil4!B37)</f>
        <v/>
      </c>
      <c r="H40" s="7"/>
      <c r="I40" s="32"/>
      <c r="J40" s="32"/>
    </row>
    <row r="41" spans="1:10" x14ac:dyDescent="0.3">
      <c r="A41" s="83" t="s">
        <v>18</v>
      </c>
      <c r="B41" s="84"/>
      <c r="C41" s="84"/>
      <c r="D41" s="84"/>
      <c r="E41" s="85"/>
      <c r="F41" s="39"/>
      <c r="G41" s="21" t="str">
        <f>IF(ISBLANK(F41),"",Feuil4!B38)</f>
        <v/>
      </c>
      <c r="H41" s="7"/>
      <c r="I41" s="32"/>
      <c r="J41" s="32"/>
    </row>
    <row r="42" spans="1:10" ht="18" x14ac:dyDescent="0.35">
      <c r="A42" s="83" t="s">
        <v>19</v>
      </c>
      <c r="B42" s="84"/>
      <c r="C42" s="84"/>
      <c r="D42" s="84"/>
      <c r="E42" s="85"/>
      <c r="F42" s="39"/>
      <c r="G42" s="21" t="str">
        <f>IF(ISBLANK(F42),"",Feuil4!B39)</f>
        <v/>
      </c>
      <c r="H42" s="7"/>
      <c r="I42" s="34" t="str">
        <f>IF(AND(NOT(ISBLANK(F42)),AND(ISBLANK($F$39),ISBLANK($F$40),ISBLANK($F$41))),"Choisir obligatoirement une assurance base","")</f>
        <v/>
      </c>
      <c r="J42" s="32"/>
    </row>
    <row r="43" spans="1:10" ht="18" x14ac:dyDescent="0.35">
      <c r="A43" s="83" t="s">
        <v>20</v>
      </c>
      <c r="B43" s="84"/>
      <c r="C43" s="84"/>
      <c r="D43" s="84"/>
      <c r="E43" s="85"/>
      <c r="F43" s="39"/>
      <c r="G43" s="21" t="str">
        <f>IF(ISBLANK(F43),"",Feuil4!B40)</f>
        <v/>
      </c>
      <c r="H43" s="7"/>
      <c r="I43" s="34" t="str">
        <f t="shared" ref="I43:I52" si="0">IF(AND(NOT(ISBLANK(F43)),AND(ISBLANK($F$39),ISBLANK($F$40),ISBLANK($F$41))),"Choisir obligatoirement une assurance base","")</f>
        <v/>
      </c>
      <c r="J43" s="32"/>
    </row>
    <row r="44" spans="1:10" ht="18" x14ac:dyDescent="0.35">
      <c r="A44" s="83" t="s">
        <v>21</v>
      </c>
      <c r="B44" s="84"/>
      <c r="C44" s="84"/>
      <c r="D44" s="84"/>
      <c r="E44" s="85"/>
      <c r="F44" s="39"/>
      <c r="G44" s="21" t="str">
        <f>IF(ISBLANK(F44),"",Feuil4!B41)</f>
        <v/>
      </c>
      <c r="H44" s="7"/>
      <c r="I44" s="34" t="str">
        <f t="shared" si="0"/>
        <v/>
      </c>
      <c r="J44" s="32"/>
    </row>
    <row r="45" spans="1:10" ht="18" x14ac:dyDescent="0.35">
      <c r="A45" s="83" t="s">
        <v>22</v>
      </c>
      <c r="B45" s="84"/>
      <c r="C45" s="84"/>
      <c r="D45" s="84"/>
      <c r="E45" s="85"/>
      <c r="F45" s="39"/>
      <c r="G45" s="21" t="str">
        <f>IF(ISBLANK(F45),"",Feuil4!B42)</f>
        <v/>
      </c>
      <c r="H45" s="7"/>
      <c r="I45" s="34" t="str">
        <f t="shared" si="0"/>
        <v/>
      </c>
      <c r="J45" s="32"/>
    </row>
    <row r="46" spans="1:10" ht="18" x14ac:dyDescent="0.35">
      <c r="A46" s="83" t="s">
        <v>33</v>
      </c>
      <c r="B46" s="84"/>
      <c r="C46" s="84"/>
      <c r="D46" s="84"/>
      <c r="E46" s="85"/>
      <c r="F46" s="39"/>
      <c r="G46" s="21" t="str">
        <f>IF(ISBLANK(F46),"",Feuil4!B43)</f>
        <v/>
      </c>
      <c r="H46" s="7"/>
      <c r="I46" s="34" t="str">
        <f t="shared" si="0"/>
        <v/>
      </c>
      <c r="J46" s="32"/>
    </row>
    <row r="47" spans="1:10" ht="18" x14ac:dyDescent="0.35">
      <c r="A47" s="83" t="s">
        <v>24</v>
      </c>
      <c r="B47" s="84"/>
      <c r="C47" s="84"/>
      <c r="D47" s="84"/>
      <c r="E47" s="85"/>
      <c r="F47" s="39"/>
      <c r="G47" s="21" t="str">
        <f>IF(ISBLANK(F47),"",Feuil4!B44)</f>
        <v/>
      </c>
      <c r="H47" s="7"/>
      <c r="I47" s="34" t="str">
        <f t="shared" si="0"/>
        <v/>
      </c>
      <c r="J47" s="32"/>
    </row>
    <row r="48" spans="1:10" ht="18" x14ac:dyDescent="0.35">
      <c r="A48" s="83" t="s">
        <v>25</v>
      </c>
      <c r="B48" s="84"/>
      <c r="C48" s="84"/>
      <c r="D48" s="84"/>
      <c r="E48" s="85"/>
      <c r="F48" s="39"/>
      <c r="G48" s="21" t="str">
        <f>IF(ISBLANK(F48),"",Feuil4!B45)</f>
        <v/>
      </c>
      <c r="H48" s="7"/>
      <c r="I48" s="34" t="str">
        <f t="shared" si="0"/>
        <v/>
      </c>
      <c r="J48" s="32"/>
    </row>
    <row r="49" spans="1:11" ht="18" x14ac:dyDescent="0.35">
      <c r="A49" s="83" t="s">
        <v>27</v>
      </c>
      <c r="B49" s="84"/>
      <c r="C49" s="84"/>
      <c r="D49" s="84"/>
      <c r="E49" s="85"/>
      <c r="F49" s="39"/>
      <c r="G49" s="21" t="str">
        <f>IF(ISBLANK(F49),"",Feuil4!B46)</f>
        <v/>
      </c>
      <c r="H49" s="7"/>
      <c r="I49" s="34" t="str">
        <f t="shared" si="0"/>
        <v/>
      </c>
      <c r="J49" s="32"/>
    </row>
    <row r="50" spans="1:11" ht="18" x14ac:dyDescent="0.35">
      <c r="A50" s="83" t="s">
        <v>28</v>
      </c>
      <c r="B50" s="84"/>
      <c r="C50" s="84"/>
      <c r="D50" s="84"/>
      <c r="E50" s="85"/>
      <c r="F50" s="39"/>
      <c r="G50" s="21" t="str">
        <f>IF(ISBLANK(F50),"",Feuil4!B47)</f>
        <v/>
      </c>
      <c r="H50" s="7"/>
      <c r="I50" s="34" t="str">
        <f t="shared" si="0"/>
        <v/>
      </c>
      <c r="J50" s="32"/>
    </row>
    <row r="51" spans="1:11" ht="18" x14ac:dyDescent="0.35">
      <c r="A51" s="83" t="s">
        <v>29</v>
      </c>
      <c r="B51" s="84"/>
      <c r="C51" s="84"/>
      <c r="D51" s="84"/>
      <c r="E51" s="85"/>
      <c r="F51" s="39"/>
      <c r="G51" s="21" t="str">
        <f>IF(ISBLANK(F51),"",Feuil4!B48)</f>
        <v/>
      </c>
      <c r="H51" s="7"/>
      <c r="I51" s="34" t="str">
        <f t="shared" si="0"/>
        <v/>
      </c>
      <c r="J51" s="32"/>
    </row>
    <row r="52" spans="1:11" ht="18.600000000000001" thickBot="1" x14ac:dyDescent="0.4">
      <c r="A52" s="83" t="s">
        <v>26</v>
      </c>
      <c r="B52" s="84"/>
      <c r="C52" s="84"/>
      <c r="D52" s="84"/>
      <c r="E52" s="85"/>
      <c r="F52" s="40"/>
      <c r="G52" s="21" t="str">
        <f>IF(ISBLANK(F52),"",Feuil4!B49)</f>
        <v/>
      </c>
      <c r="H52" s="7"/>
      <c r="I52" s="34" t="str">
        <f t="shared" si="0"/>
        <v/>
      </c>
      <c r="J52" s="32"/>
    </row>
    <row r="53" spans="1:11" ht="9" customHeight="1" thickTop="1" thickBot="1" x14ac:dyDescent="0.35">
      <c r="A53" s="5"/>
      <c r="B53" s="6"/>
      <c r="C53" s="6"/>
      <c r="D53" s="6"/>
      <c r="E53" s="6"/>
      <c r="F53" s="6"/>
      <c r="G53" s="6"/>
      <c r="H53" s="7"/>
      <c r="I53" s="32"/>
      <c r="J53" s="32"/>
    </row>
    <row r="54" spans="1:11" ht="40.5" customHeight="1" thickBot="1" x14ac:dyDescent="0.35">
      <c r="A54" s="89" t="s">
        <v>72</v>
      </c>
      <c r="B54" s="90"/>
      <c r="C54" s="90"/>
      <c r="D54" s="90"/>
      <c r="E54" s="90"/>
      <c r="F54" s="90"/>
      <c r="G54" s="48">
        <f>G36+SUM(G39:G52)</f>
        <v>70</v>
      </c>
      <c r="H54" s="4"/>
      <c r="I54" s="32"/>
      <c r="J54" s="32"/>
    </row>
    <row r="55" spans="1:11" ht="9.75" customHeight="1" x14ac:dyDescent="0.3">
      <c r="A55" s="5"/>
      <c r="B55" s="6"/>
      <c r="C55" s="6"/>
      <c r="D55" s="6"/>
      <c r="E55" s="6"/>
      <c r="F55" s="6"/>
      <c r="G55" s="6"/>
      <c r="H55" s="7"/>
      <c r="I55" s="32"/>
      <c r="J55" s="32"/>
    </row>
    <row r="56" spans="1:11" x14ac:dyDescent="0.3">
      <c r="A56" s="36" t="s">
        <v>55</v>
      </c>
      <c r="B56" s="6"/>
      <c r="C56" s="6"/>
      <c r="D56" s="6"/>
      <c r="E56" s="6"/>
      <c r="F56" s="6"/>
      <c r="G56" s="6"/>
      <c r="H56" s="7"/>
      <c r="I56" s="32"/>
      <c r="J56" s="32"/>
    </row>
    <row r="57" spans="1:11" x14ac:dyDescent="0.3">
      <c r="A57" s="35" t="s">
        <v>57</v>
      </c>
      <c r="B57" s="6"/>
      <c r="C57" s="6"/>
      <c r="D57" s="6"/>
      <c r="E57" s="6"/>
      <c r="F57" s="6"/>
      <c r="G57" s="6"/>
      <c r="H57" s="7"/>
      <c r="I57" s="32"/>
      <c r="J57" s="32"/>
      <c r="K57" s="77"/>
    </row>
    <row r="58" spans="1:11" x14ac:dyDescent="0.3">
      <c r="A58" s="30" t="str">
        <f>IF(A30=Feuil4!A2,Feuil4!A53,Feuil4!A56)</f>
        <v>- Le formulaire QS Sport signé</v>
      </c>
      <c r="B58" s="6"/>
      <c r="C58" s="6"/>
      <c r="D58" s="6"/>
      <c r="E58" s="6"/>
      <c r="F58" s="6"/>
      <c r="G58" s="25"/>
      <c r="H58" s="7"/>
      <c r="I58" s="32"/>
      <c r="J58" s="32"/>
      <c r="K58" s="78"/>
    </row>
    <row r="59" spans="1:11" x14ac:dyDescent="0.3">
      <c r="A59" s="30" t="str">
        <f>IF(A30=Feuil4!A2,Feuil4!A54,Feuil4!A57)</f>
        <v>- Attestation d'assurance Responsabilité Civile</v>
      </c>
      <c r="B59" s="6"/>
      <c r="C59" s="6"/>
      <c r="D59" s="6"/>
      <c r="E59" s="6"/>
      <c r="F59" s="6"/>
      <c r="G59" s="6"/>
      <c r="H59" s="7"/>
      <c r="I59" s="32"/>
      <c r="J59" s="32"/>
      <c r="K59" s="77"/>
    </row>
    <row r="60" spans="1:11" x14ac:dyDescent="0.3">
      <c r="A60" s="62"/>
      <c r="B60" s="6"/>
      <c r="C60" s="6"/>
      <c r="D60" s="6"/>
      <c r="E60" s="6"/>
      <c r="F60" s="6"/>
      <c r="G60" s="6"/>
      <c r="H60" s="7"/>
      <c r="I60" s="32"/>
      <c r="J60" s="32"/>
    </row>
    <row r="61" spans="1:11" ht="20.25" customHeight="1" x14ac:dyDescent="0.3">
      <c r="A61" s="81" t="s">
        <v>102</v>
      </c>
      <c r="B61" s="82"/>
      <c r="C61" s="82"/>
      <c r="D61" s="82"/>
      <c r="E61" s="82"/>
      <c r="F61" s="63" t="s">
        <v>67</v>
      </c>
      <c r="G61" s="61"/>
      <c r="H61" s="7"/>
      <c r="I61" s="32"/>
      <c r="J61" s="32"/>
    </row>
    <row r="62" spans="1:11" ht="6" customHeight="1" x14ac:dyDescent="0.3">
      <c r="A62" s="72"/>
      <c r="B62" s="55"/>
      <c r="C62" s="55"/>
      <c r="D62" s="55"/>
      <c r="E62" s="55"/>
      <c r="F62" s="6"/>
      <c r="G62" s="6"/>
      <c r="H62" s="7"/>
      <c r="I62" s="32"/>
      <c r="J62" s="32"/>
    </row>
    <row r="63" spans="1:11" x14ac:dyDescent="0.3">
      <c r="A63" s="64" t="s">
        <v>66</v>
      </c>
      <c r="B63" s="55"/>
      <c r="C63" s="55"/>
      <c r="D63" s="55"/>
      <c r="E63" s="55"/>
      <c r="F63" s="76"/>
      <c r="G63" s="76"/>
      <c r="H63" s="7"/>
      <c r="I63" s="32"/>
      <c r="J63" s="32"/>
    </row>
    <row r="64" spans="1:11" ht="9" customHeight="1" x14ac:dyDescent="0.3">
      <c r="A64" s="75"/>
      <c r="B64" s="55"/>
      <c r="C64" s="55"/>
      <c r="D64" s="55"/>
      <c r="E64" s="55"/>
      <c r="F64" s="76"/>
      <c r="G64" s="76"/>
      <c r="H64" s="7"/>
      <c r="I64" s="32"/>
      <c r="J64" s="32"/>
    </row>
    <row r="65" spans="1:10" ht="23.25" customHeight="1" thickBot="1" x14ac:dyDescent="0.35">
      <c r="A65" s="81" t="s">
        <v>74</v>
      </c>
      <c r="B65" s="82"/>
      <c r="C65" s="82"/>
      <c r="D65" s="82"/>
      <c r="E65" s="82"/>
      <c r="F65" s="43" t="s">
        <v>58</v>
      </c>
      <c r="G65" s="43" t="s">
        <v>59</v>
      </c>
      <c r="H65" s="7"/>
      <c r="I65" s="32"/>
      <c r="J65" s="32"/>
    </row>
    <row r="66" spans="1:10" ht="49.5" customHeight="1" thickBot="1" x14ac:dyDescent="0.35">
      <c r="A66" s="30"/>
      <c r="B66" s="80" t="s">
        <v>79</v>
      </c>
      <c r="C66" s="80"/>
      <c r="D66" s="80"/>
      <c r="E66" s="6"/>
      <c r="F66" s="44"/>
      <c r="G66" s="42"/>
      <c r="H66" s="7"/>
      <c r="I66" s="32"/>
      <c r="J66" s="32"/>
    </row>
    <row r="67" spans="1:10" ht="15" thickBot="1" x14ac:dyDescent="0.35">
      <c r="A67" s="10"/>
      <c r="B67" s="11"/>
      <c r="C67" s="11"/>
      <c r="D67" s="11"/>
      <c r="E67" s="11"/>
      <c r="F67" s="11"/>
      <c r="G67" s="11"/>
      <c r="H67" s="12"/>
      <c r="I67" s="32"/>
      <c r="J67" s="32"/>
    </row>
  </sheetData>
  <sheetProtection sheet="1" formatCells="0" formatColumns="0" formatRows="0" insertColumns="0" insertRows="0" insertHyperlinks="0" deleteColumns="0" deleteRows="0" selectLockedCells="1" sort="0" autoFilter="0" pivotTables="0"/>
  <protectedRanges>
    <protectedRange sqref="A29:F29 A11:A24 B11:H11 C12:E12 B13 C13:H15 G12:H12 B15 B17:H17 G16:H16 C18:H18 B19:H19 C20 C22:E24 G22:H23 F24:H24 A25:H25 A27:H27 F36 A1:H10 G26:H26 D26:E26 E20:H21 B21:D21" name="Formulaire"/>
  </protectedRanges>
  <mergeCells count="37">
    <mergeCell ref="A61:E61"/>
    <mergeCell ref="C20:E20"/>
    <mergeCell ref="A46:E46"/>
    <mergeCell ref="G30:G31"/>
    <mergeCell ref="F32:F33"/>
    <mergeCell ref="G32:G33"/>
    <mergeCell ref="D26:E26"/>
    <mergeCell ref="F30:F31"/>
    <mergeCell ref="A26:C26"/>
    <mergeCell ref="A25:C25"/>
    <mergeCell ref="B22:C22"/>
    <mergeCell ref="B24:C24"/>
    <mergeCell ref="A30:D30"/>
    <mergeCell ref="D22:E22"/>
    <mergeCell ref="A45:E45"/>
    <mergeCell ref="A10:H10"/>
    <mergeCell ref="A1:H1"/>
    <mergeCell ref="B16:F16"/>
    <mergeCell ref="A3:H3"/>
    <mergeCell ref="A8:H8"/>
    <mergeCell ref="D12:E12"/>
    <mergeCell ref="B66:D66"/>
    <mergeCell ref="A65:E65"/>
    <mergeCell ref="A51:E51"/>
    <mergeCell ref="A52:E52"/>
    <mergeCell ref="A38:E38"/>
    <mergeCell ref="A54:F54"/>
    <mergeCell ref="A49:E49"/>
    <mergeCell ref="A50:E50"/>
    <mergeCell ref="A48:E48"/>
    <mergeCell ref="A39:E39"/>
    <mergeCell ref="A40:E40"/>
    <mergeCell ref="A41:E41"/>
    <mergeCell ref="A42:E42"/>
    <mergeCell ref="A43:E43"/>
    <mergeCell ref="A47:E47"/>
    <mergeCell ref="A44:E44"/>
  </mergeCells>
  <dataValidations count="2">
    <dataValidation type="list" allowBlank="1" showInputMessage="1" showErrorMessage="1" sqref="A30:A31" xr:uid="{00000000-0002-0000-0000-000000000000}">
      <formula1>Inscription</formula1>
    </dataValidation>
    <dataValidation type="list" allowBlank="1" showInputMessage="1" showErrorMessage="1" sqref="A26" xr:uid="{00000000-0002-0000-0000-000001000000}">
      <formula1>Inscrit</formula1>
    </dataValidation>
  </dataValidations>
  <hyperlinks>
    <hyperlink ref="F61" r:id="rId1" xr:uid="{00000000-0004-0000-0000-000000000000}"/>
  </hyperlinks>
  <pageMargins left="0.7" right="0.7" top="0.75" bottom="0.75" header="0.3" footer="0.3"/>
  <pageSetup paperSize="9"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60</xdr:row>
                    <xdr:rowOff>38100</xdr:rowOff>
                  </from>
                  <to>
                    <xdr:col>0</xdr:col>
                    <xdr:colOff>335280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62</xdr:row>
                    <xdr:rowOff>7620</xdr:rowOff>
                  </from>
                  <to>
                    <xdr:col>0</xdr:col>
                    <xdr:colOff>335280</xdr:colOff>
                    <xdr:row>63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63</xdr:row>
                    <xdr:rowOff>144780</xdr:rowOff>
                  </from>
                  <to>
                    <xdr:col>0</xdr:col>
                    <xdr:colOff>335280</xdr:colOff>
                    <xdr:row>64</xdr:row>
                    <xdr:rowOff>274320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34BF09B-91F3-45AC-81D7-21F7D2FC3013}">
            <xm:f>IF(OR($A$26=Feuil4!$A$9,$A$26=Feuil4!$A$13,$A$26=Feuil4!$A$12),"VRAI","FAUX")</xm:f>
            <x14:dxf>
              <font>
                <color auto="1"/>
              </font>
              <fill>
                <patternFill patternType="darkUp">
                  <bgColor theme="0" tint="-0.24994659260841701"/>
                </patternFill>
              </fill>
            </x14:dxf>
          </x14:cfRule>
          <xm:sqref>D26:F26</xm:sqref>
        </x14:conditionalFormatting>
        <x14:conditionalFormatting xmlns:xm="http://schemas.microsoft.com/office/excel/2006/main">
          <x14:cfRule type="expression" priority="8" id="{CAF680DF-3BC6-429E-A9CB-7CFC0F983ED1}">
            <xm:f>$A$32=Feuil4!$A$16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A36:B36</xm:sqref>
        </x14:conditionalFormatting>
        <x14:conditionalFormatting xmlns:xm="http://schemas.microsoft.com/office/excel/2006/main">
          <x14:cfRule type="expression" priority="9" id="{2C3EC67F-C0DF-412E-A478-8A0C744430DA}">
            <xm:f>IF($A$30=Feuil4!$A$2,"VRAI","FAUX")</xm:f>
            <x14:dxf>
              <fill>
                <patternFill patternType="darkUp">
                  <bgColor theme="0" tint="-0.34998626667073579"/>
                </patternFill>
              </fill>
            </x14:dxf>
          </x14:cfRule>
          <xm:sqref>A38:A52 F38:G52</xm:sqref>
        </x14:conditionalFormatting>
        <x14:conditionalFormatting xmlns:xm="http://schemas.microsoft.com/office/excel/2006/main">
          <x14:cfRule type="expression" priority="11" id="{3AD82602-12B4-4630-8DB1-EE211A22C286}">
            <xm:f>IF($A$30=Feuil4!$A$2,"VRAI","FAUX")</xm:f>
            <x14:dxf>
              <border>
                <left/>
                <right/>
                <top/>
                <bottom/>
                <vertical/>
                <horizontal/>
              </border>
            </x14:dxf>
          </x14:cfRule>
          <xm:sqref>F39:F52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Feuil4!$A$60:$A$61</xm:f>
          </x14:formula1>
          <xm:sqref>E30:E31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61"/>
  <sheetViews>
    <sheetView topLeftCell="G19" workbookViewId="0">
      <selection activeCell="L32" sqref="L32"/>
    </sheetView>
  </sheetViews>
  <sheetFormatPr baseColWidth="10" defaultRowHeight="14.4" x14ac:dyDescent="0.3"/>
  <cols>
    <col min="1" max="1" width="58.6640625" style="2" bestFit="1" customWidth="1"/>
  </cols>
  <sheetData>
    <row r="1" spans="1:1" x14ac:dyDescent="0.3">
      <c r="A1" s="2" t="s">
        <v>4</v>
      </c>
    </row>
    <row r="2" spans="1:1" x14ac:dyDescent="0.3">
      <c r="A2" s="2" t="s">
        <v>1</v>
      </c>
    </row>
    <row r="3" spans="1:1" x14ac:dyDescent="0.3">
      <c r="A3" s="2" t="s">
        <v>2</v>
      </c>
    </row>
    <row r="4" spans="1:1" x14ac:dyDescent="0.3">
      <c r="A4" s="2" t="s">
        <v>3</v>
      </c>
    </row>
    <row r="7" spans="1:1" x14ac:dyDescent="0.3">
      <c r="A7" s="2" t="s">
        <v>6</v>
      </c>
    </row>
    <row r="8" spans="1:1" x14ac:dyDescent="0.3">
      <c r="A8" s="2" t="s">
        <v>36</v>
      </c>
    </row>
    <row r="9" spans="1:1" x14ac:dyDescent="0.3">
      <c r="A9" s="2" t="s">
        <v>37</v>
      </c>
    </row>
    <row r="10" spans="1:1" x14ac:dyDescent="0.3">
      <c r="A10" s="2" t="s">
        <v>38</v>
      </c>
    </row>
    <row r="11" spans="1:1" x14ac:dyDescent="0.3">
      <c r="A11" s="2" t="s">
        <v>39</v>
      </c>
    </row>
    <row r="12" spans="1:1" x14ac:dyDescent="0.3">
      <c r="A12" s="2" t="s">
        <v>40</v>
      </c>
    </row>
    <row r="13" spans="1:1" x14ac:dyDescent="0.3">
      <c r="A13" s="2" t="s">
        <v>41</v>
      </c>
    </row>
    <row r="15" spans="1:1" x14ac:dyDescent="0.3">
      <c r="A15" s="2" t="s">
        <v>69</v>
      </c>
    </row>
    <row r="16" spans="1:1" x14ac:dyDescent="0.3">
      <c r="A16" s="2" t="s">
        <v>70</v>
      </c>
    </row>
    <row r="17" spans="1:22" x14ac:dyDescent="0.3">
      <c r="B17">
        <v>1</v>
      </c>
      <c r="C17">
        <v>2</v>
      </c>
    </row>
    <row r="18" spans="1:22" x14ac:dyDescent="0.3">
      <c r="A18" s="70" t="s">
        <v>5</v>
      </c>
      <c r="B18" s="71">
        <f>SUM(B20:B21)</f>
        <v>70</v>
      </c>
      <c r="C18" s="71">
        <f>SUM(C20:C21)</f>
        <v>107.5</v>
      </c>
    </row>
    <row r="19" spans="1:22" x14ac:dyDescent="0.3">
      <c r="A19" s="68" t="s">
        <v>9</v>
      </c>
      <c r="B19" s="69">
        <v>10</v>
      </c>
      <c r="C19" s="69">
        <v>15</v>
      </c>
    </row>
    <row r="20" spans="1:22" x14ac:dyDescent="0.3">
      <c r="A20" s="1" t="s">
        <v>10</v>
      </c>
      <c r="B20">
        <v>25</v>
      </c>
      <c r="C20">
        <v>40</v>
      </c>
    </row>
    <row r="21" spans="1:22" x14ac:dyDescent="0.3">
      <c r="A21" s="1" t="s">
        <v>7</v>
      </c>
      <c r="B21">
        <v>45</v>
      </c>
      <c r="C21">
        <f>B21*1.5</f>
        <v>67.5</v>
      </c>
    </row>
    <row r="23" spans="1:22" x14ac:dyDescent="0.3">
      <c r="A23" s="70" t="s">
        <v>8</v>
      </c>
      <c r="B23" s="71">
        <f>SUM(B25:B26)</f>
        <v>108.5</v>
      </c>
      <c r="C23" s="71">
        <f>SUM(C25:C26)</f>
        <v>123.5</v>
      </c>
    </row>
    <row r="24" spans="1:22" x14ac:dyDescent="0.3">
      <c r="A24" s="68" t="s">
        <v>9</v>
      </c>
      <c r="B24" s="69">
        <v>10</v>
      </c>
      <c r="C24" s="69">
        <v>15</v>
      </c>
    </row>
    <row r="25" spans="1:22" x14ac:dyDescent="0.3">
      <c r="A25" s="2" t="s">
        <v>11</v>
      </c>
      <c r="B25">
        <v>25</v>
      </c>
      <c r="C25">
        <v>40</v>
      </c>
      <c r="E25" t="s">
        <v>80</v>
      </c>
      <c r="G25" t="s">
        <v>93</v>
      </c>
      <c r="H25" t="s">
        <v>81</v>
      </c>
      <c r="I25" t="s">
        <v>82</v>
      </c>
      <c r="J25" t="s">
        <v>83</v>
      </c>
      <c r="K25" t="s">
        <v>96</v>
      </c>
      <c r="L25" t="s">
        <v>97</v>
      </c>
      <c r="M25" t="s">
        <v>98</v>
      </c>
      <c r="N25" t="s">
        <v>84</v>
      </c>
      <c r="O25" t="s">
        <v>85</v>
      </c>
      <c r="P25" t="s">
        <v>86</v>
      </c>
      <c r="Q25" t="s">
        <v>87</v>
      </c>
      <c r="R25" t="s">
        <v>88</v>
      </c>
      <c r="S25" t="s">
        <v>89</v>
      </c>
      <c r="T25" t="s">
        <v>90</v>
      </c>
      <c r="U25" t="s">
        <v>91</v>
      </c>
      <c r="V25" t="s">
        <v>92</v>
      </c>
    </row>
    <row r="26" spans="1:22" x14ac:dyDescent="0.3">
      <c r="A26" s="2" t="s">
        <v>12</v>
      </c>
      <c r="B26">
        <v>83.5</v>
      </c>
      <c r="C26">
        <v>83.5</v>
      </c>
      <c r="E26">
        <v>70.5</v>
      </c>
      <c r="H26">
        <v>60</v>
      </c>
      <c r="I26">
        <v>54</v>
      </c>
      <c r="J26">
        <v>6</v>
      </c>
      <c r="K26">
        <v>8</v>
      </c>
      <c r="L26">
        <v>11</v>
      </c>
      <c r="M26">
        <v>18</v>
      </c>
      <c r="N26">
        <v>30</v>
      </c>
      <c r="O26">
        <v>5</v>
      </c>
      <c r="P26">
        <v>5</v>
      </c>
      <c r="Q26">
        <v>10</v>
      </c>
      <c r="R26">
        <v>1.5</v>
      </c>
      <c r="S26">
        <v>18</v>
      </c>
      <c r="T26">
        <v>30</v>
      </c>
      <c r="U26">
        <v>35</v>
      </c>
      <c r="V26">
        <v>50</v>
      </c>
    </row>
    <row r="27" spans="1:22" x14ac:dyDescent="0.3">
      <c r="G27" t="s">
        <v>94</v>
      </c>
      <c r="H27">
        <v>14</v>
      </c>
    </row>
    <row r="28" spans="1:22" x14ac:dyDescent="0.3">
      <c r="G28" t="s">
        <v>95</v>
      </c>
      <c r="H28">
        <v>9.5</v>
      </c>
    </row>
    <row r="29" spans="1:22" x14ac:dyDescent="0.3">
      <c r="A29" s="70" t="s">
        <v>13</v>
      </c>
      <c r="B29" s="71">
        <f>SUM(B31:B33)</f>
        <v>153.5</v>
      </c>
      <c r="C29" s="71">
        <f>SUM(C31:C33)</f>
        <v>191</v>
      </c>
      <c r="H29">
        <f>SUM(H26:H28)</f>
        <v>83.5</v>
      </c>
    </row>
    <row r="30" spans="1:22" x14ac:dyDescent="0.3">
      <c r="A30" s="68" t="s">
        <v>9</v>
      </c>
      <c r="B30" s="69">
        <v>10</v>
      </c>
      <c r="C30" s="69">
        <v>15</v>
      </c>
    </row>
    <row r="31" spans="1:22" x14ac:dyDescent="0.3">
      <c r="A31" s="2" t="s">
        <v>11</v>
      </c>
      <c r="B31">
        <v>25</v>
      </c>
      <c r="C31">
        <v>40</v>
      </c>
    </row>
    <row r="32" spans="1:22" x14ac:dyDescent="0.3">
      <c r="A32" s="2" t="s">
        <v>14</v>
      </c>
      <c r="B32">
        <v>45</v>
      </c>
      <c r="C32">
        <f>B32*1.5</f>
        <v>67.5</v>
      </c>
    </row>
    <row r="33" spans="1:3" x14ac:dyDescent="0.3">
      <c r="A33" s="2" t="s">
        <v>12</v>
      </c>
      <c r="B33">
        <v>83.5</v>
      </c>
      <c r="C33">
        <v>83.5</v>
      </c>
    </row>
    <row r="35" spans="1:3" x14ac:dyDescent="0.3">
      <c r="A35" s="2" t="s">
        <v>15</v>
      </c>
    </row>
    <row r="36" spans="1:3" x14ac:dyDescent="0.3">
      <c r="A36" s="2" t="s">
        <v>16</v>
      </c>
      <c r="B36">
        <v>8</v>
      </c>
      <c r="C36">
        <v>8</v>
      </c>
    </row>
    <row r="37" spans="1:3" x14ac:dyDescent="0.3">
      <c r="A37" s="2" t="s">
        <v>17</v>
      </c>
      <c r="B37">
        <v>11</v>
      </c>
      <c r="C37">
        <v>11</v>
      </c>
    </row>
    <row r="38" spans="1:3" x14ac:dyDescent="0.3">
      <c r="A38" s="2" t="s">
        <v>18</v>
      </c>
      <c r="B38">
        <v>18</v>
      </c>
      <c r="C38">
        <v>18</v>
      </c>
    </row>
    <row r="39" spans="1:3" x14ac:dyDescent="0.3">
      <c r="A39" s="2" t="s">
        <v>19</v>
      </c>
      <c r="B39">
        <v>5</v>
      </c>
      <c r="C39">
        <v>5</v>
      </c>
    </row>
    <row r="40" spans="1:3" x14ac:dyDescent="0.3">
      <c r="A40" s="2" t="s">
        <v>20</v>
      </c>
      <c r="B40">
        <v>5</v>
      </c>
      <c r="C40">
        <v>5</v>
      </c>
    </row>
    <row r="41" spans="1:3" x14ac:dyDescent="0.3">
      <c r="A41" s="2" t="s">
        <v>21</v>
      </c>
      <c r="B41">
        <v>10</v>
      </c>
      <c r="C41">
        <v>10</v>
      </c>
    </row>
    <row r="42" spans="1:3" x14ac:dyDescent="0.3">
      <c r="A42" s="2" t="s">
        <v>22</v>
      </c>
      <c r="B42">
        <v>30</v>
      </c>
      <c r="C42">
        <v>30</v>
      </c>
    </row>
    <row r="43" spans="1:3" x14ac:dyDescent="0.3">
      <c r="A43" s="2" t="s">
        <v>23</v>
      </c>
      <c r="B43">
        <v>18</v>
      </c>
      <c r="C43">
        <v>18</v>
      </c>
    </row>
    <row r="44" spans="1:3" x14ac:dyDescent="0.3">
      <c r="A44" s="2" t="s">
        <v>24</v>
      </c>
      <c r="B44">
        <v>30</v>
      </c>
      <c r="C44">
        <v>30</v>
      </c>
    </row>
    <row r="45" spans="1:3" x14ac:dyDescent="0.3">
      <c r="A45" s="2" t="s">
        <v>25</v>
      </c>
      <c r="B45">
        <v>35</v>
      </c>
      <c r="C45">
        <v>35</v>
      </c>
    </row>
    <row r="46" spans="1:3" x14ac:dyDescent="0.3">
      <c r="A46" s="2" t="s">
        <v>27</v>
      </c>
      <c r="B46" t="s">
        <v>31</v>
      </c>
      <c r="C46" t="s">
        <v>31</v>
      </c>
    </row>
    <row r="47" spans="1:3" x14ac:dyDescent="0.3">
      <c r="A47" s="2" t="s">
        <v>28</v>
      </c>
      <c r="B47" t="s">
        <v>31</v>
      </c>
      <c r="C47" t="s">
        <v>31</v>
      </c>
    </row>
    <row r="48" spans="1:3" x14ac:dyDescent="0.3">
      <c r="A48" s="2" t="s">
        <v>29</v>
      </c>
      <c r="B48" t="s">
        <v>31</v>
      </c>
      <c r="C48" t="s">
        <v>31</v>
      </c>
    </row>
    <row r="49" spans="1:3" x14ac:dyDescent="0.3">
      <c r="A49" s="2" t="s">
        <v>26</v>
      </c>
      <c r="B49" t="s">
        <v>31</v>
      </c>
      <c r="C49" t="s">
        <v>31</v>
      </c>
    </row>
    <row r="52" spans="1:3" x14ac:dyDescent="0.3">
      <c r="A52" s="26"/>
    </row>
    <row r="53" spans="1:3" x14ac:dyDescent="0.3">
      <c r="A53" s="26" t="s">
        <v>75</v>
      </c>
    </row>
    <row r="54" spans="1:3" x14ac:dyDescent="0.3">
      <c r="A54" s="26" t="s">
        <v>56</v>
      </c>
    </row>
    <row r="55" spans="1:3" x14ac:dyDescent="0.3">
      <c r="A55" s="26"/>
    </row>
    <row r="56" spans="1:3" ht="28.8" x14ac:dyDescent="0.3">
      <c r="A56" s="26" t="s">
        <v>76</v>
      </c>
    </row>
    <row r="57" spans="1:3" ht="28.8" x14ac:dyDescent="0.3">
      <c r="A57" s="26" t="s">
        <v>77</v>
      </c>
    </row>
    <row r="60" spans="1:3" x14ac:dyDescent="0.3">
      <c r="A60" s="2" t="s">
        <v>64</v>
      </c>
    </row>
    <row r="61" spans="1:3" x14ac:dyDescent="0.3">
      <c r="A61" s="2" t="s">
        <v>65</v>
      </c>
    </row>
  </sheetData>
  <sheetProtection selectLockedCells="1"/>
  <conditionalFormatting sqref="A36:B40 C36:C38 A31:C35 A26:C29">
    <cfRule type="expression" priority="2">
      <formula>"$A$21=Feuil4!$A$2"</formula>
    </cfRule>
  </conditionalFormatting>
  <conditionalFormatting sqref="C39:C40">
    <cfRule type="expression" priority="1">
      <formula>"$A$21=Feuil4!$A$2"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2938a71e-978d-41ff-b4d5-58511327ea0d</TitusGUID>
  <TitusMetadata xmlns="">eyJucyI6Imh0dHA6XC9cL3d3dy50aXR1cy5jb21cL25zXC9BaXJidXNIZWxpY29wdGVycyIsInByb3BzIjpbeyJuIjoiRFAiLCJ2YWxzIjpbeyJ2YWx1ZSI6IlBEIn1dfSx7Im4iOiJFQzEiLCJ2YWxzIjpbeyJ2YWx1ZSI6Ik5UIn1dfSx7Im4iOiJUQzEiLCJ2YWxzIjpbXX0seyJuIjoiUkMxIiwidmFscyI6W119LHsibiI6IlJOMSIsInZhbHMiOltdfSx7Im4iOiJEVlBERUNvbW1vbkVDIiwidmFscyI6W119LHsibiI6IkRWUEVTQ29tbW9uRUMiLCJ2YWxzIjpbXX0seyJuIjoiRFZQR0JDb21tb25FQyIsInZhbHMiOltdfSx7Im4iOiJEVlBNTEFNQURVIiwidmFscyI6W119LHsibiI6IkRWUENDQ29tbW9uRUMiLCJ2YWxzIjpbXX0seyJuIjoiRFZQRkVPcmRlckVDIiwidmFscyI6W119LHsibiI6IkxBTjEiLCJ2YWxzIjpbXX0seyJuIjoiRUMyIiwidmFscyI6W3sidmFsdWUiOiJOVCJ9XX0seyJuIjoiUkMyIiwidmFscyI6W119LHsibiI6IlVTQyIsInZhbHMiOltdfSx7Im4iOiJUQzIiLCJ2YWxzIjpbXX0seyJuIjoiUk4yIiwidmFscyI6W119LHsibiI6IkRWUEVBUiIsInZhbHMiOltdfSx7Im4iOiJEVlBJVEFSIiwidmFscyI6W119LHsibiI6IlJORUFSOTkiLCJ2YWxzIjpbXX0seyJuIjoiQ1IiLCJ2YWxzIjpbXX0seyJuIjoiTEFOMiIsInZhbHMiOltdfSx7Im4iOiJOU0oiLCJ2YWxzIjpbeyJ2YWx1ZSI6Ik5VTEwifV19LHsibiI6Ik5TIiwidmFscyI6W119LHsibiI6IkNDIiwidmFscyI6W3sidmFsdWUiOiJOQSJ9XX0seyJuIjoiQ0NDIiwidmFscyI6W119LHsibiI6IkJQRCIsInZhbHMiOlt7InZhbHVlIjoiUCJ9XX0seyJuIjoiVk0iLCJ2YWxzIjpbeyJ2YWx1ZSI6Ik4ifV19LHsibiI6IlZNUiIsInZhbHMiOltdfV19</TitusMetadata>
</titus>
</file>

<file path=customXml/itemProps1.xml><?xml version="1.0" encoding="utf-8"?>
<ds:datastoreItem xmlns:ds="http://schemas.openxmlformats.org/officeDocument/2006/customXml" ds:itemID="{6F9C5202-14E9-452A-8CC1-BB4A0E8F139A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Feuil4</vt:lpstr>
      <vt:lpstr>Inscription</vt:lpstr>
      <vt:lpstr>Inscrit</vt:lpstr>
      <vt:lpstr>Feuil1!Zone_d_impression</vt:lpstr>
    </vt:vector>
  </TitlesOfParts>
  <Company>Airbus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GHIRARDI, Nicolas</dc:creator>
  <cp:lastModifiedBy>METZ, Marc</cp:lastModifiedBy>
  <cp:lastPrinted>2020-09-09T13:53:32Z</cp:lastPrinted>
  <dcterms:created xsi:type="dcterms:W3CDTF">2020-09-01T13:41:23Z</dcterms:created>
  <dcterms:modified xsi:type="dcterms:W3CDTF">2025-09-03T08:06:56Z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2938a71e-978d-41ff-b4d5-58511327ea0d</vt:lpwstr>
  </property>
  <property fmtid="{D5CDD505-2E9C-101B-9397-08002B2CF9AE}" pid="4" name="ClassificationUserID">
    <vt:lpwstr>A801971</vt:lpwstr>
  </property>
  <property fmtid="{D5CDD505-2E9C-101B-9397-08002B2CF9AE}" pid="5" name="ClassificationUTCDatestamp">
    <vt:lpwstr>2025-05-13T08:07:26.8705798Z</vt:lpwstr>
  </property>
  <property fmtid="{D5CDD505-2E9C-101B-9397-08002B2CF9AE}" pid="6" name="Taxonomy Reference">
    <vt:lpwstr>AH v3.6 -  M1943_Appendix C_4</vt:lpwstr>
  </property>
  <property fmtid="{D5CDD505-2E9C-101B-9397-08002B2CF9AE}" pid="7" name="e-tag">
    <vt:lpwstr>XXYPD|||||XXCCA</vt:lpwstr>
  </property>
  <property fmtid="{D5CDD505-2E9C-101B-9397-08002B2CF9AE}" pid="8" name="DataSensitivity">
    <vt:lpwstr>Personal Data|||||Not Applicable</vt:lpwstr>
  </property>
  <property fmtid="{D5CDD505-2E9C-101B-9397-08002B2CF9AE}" pid="9" name="TVM">
    <vt:lpwstr>N</vt:lpwstr>
  </property>
  <property fmtid="{D5CDD505-2E9C-101B-9397-08002B2CF9AE}" pid="10" name="TempHistorization">
    <vt:lpwstr>,||||||||||||||A801971|2024-03-08T07:56:48.2772942Z,|||||||||||A801971|2025-05-13T08:02:04.8359909Z,|||||||||||A801971|2025-05-13T08:04:46.2403612Z,|||||||||||A801971|2025-05-13T08:07:27.4219113Z</vt:lpwstr>
  </property>
  <property fmtid="{D5CDD505-2E9C-101B-9397-08002B2CF9AE}" pid="11" name="Historization">
    <vt:lpwstr>EC_Rationale|EC_National_Country|EC_EX_Country|EC_NationalRegulationTag|EC_EXRegulationTagEAR|EC_EXRegulationTagITAR|DECommonECClassificationCode|ESCommonECClassificationCode|FRMLAMADUClassificationCode|GBCommonECClassificationCode|ECCClassificationCode1|ClassificationCodeEAR|ClassificationCodeITAR|User_Id|UTCDateStamp],,||||||||||||||A801971|2024-03-08T07:56:48.2772942Z,|||||||||||A801971|2025-05-13T08:02:04.8359909Z,|||||||||||A801971|2025-05-13T08:04:46.2403612Z,|||||||||||A801971|2025-05-13T08:07:27.6903694Z</vt:lpwstr>
  </property>
  <property fmtid="{D5CDD505-2E9C-101B-9397-08002B2CF9AE}" pid="12" name="DP">
    <vt:lpwstr>PD</vt:lpwstr>
  </property>
  <property fmtid="{D5CDD505-2E9C-101B-9397-08002B2CF9AE}" pid="13" name="EC1">
    <vt:lpwstr>NT</vt:lpwstr>
  </property>
  <property fmtid="{D5CDD505-2E9C-101B-9397-08002B2CF9AE}" pid="14" name="EC2">
    <vt:lpwstr>NT</vt:lpwstr>
  </property>
  <property fmtid="{D5CDD505-2E9C-101B-9397-08002B2CF9AE}" pid="15" name="NSJ">
    <vt:lpwstr>NULL</vt:lpwstr>
  </property>
  <property fmtid="{D5CDD505-2E9C-101B-9397-08002B2CF9AE}" pid="16" name="CC">
    <vt:lpwstr>NA</vt:lpwstr>
  </property>
  <property fmtid="{D5CDD505-2E9C-101B-9397-08002B2CF9AE}" pid="17" name="BPD">
    <vt:lpwstr>P</vt:lpwstr>
  </property>
  <property fmtid="{D5CDD505-2E9C-101B-9397-08002B2CF9AE}" pid="18" name="VM">
    <vt:lpwstr>N</vt:lpwstr>
  </property>
</Properties>
</file>